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135" activeTab="0"/>
  </bookViews>
  <sheets>
    <sheet name="Ангарск" sheetId="1" r:id="rId1"/>
    <sheet name="Мегет" sheetId="2" r:id="rId2"/>
    <sheet name="Одинск" sheetId="3" r:id="rId3"/>
    <sheet name="Савватеевка" sheetId="4" r:id="rId4"/>
  </sheets>
  <definedNames>
    <definedName name="_xlnm.Print_Area" localSheetId="0">'Ангарск'!$A$1:$J$218</definedName>
    <definedName name="_xlnm.Print_Area" localSheetId="1">'Мегет'!$A$1:$J$200</definedName>
    <definedName name="_xlnm.Print_Area" localSheetId="2">'Одинск'!$A$1:$J$98</definedName>
    <definedName name="_xlnm.Print_Area" localSheetId="3">'Савватеевка'!$A$1:$J$171</definedName>
  </definedNames>
  <calcPr fullCalcOnLoad="1" refMode="R1C1"/>
</workbook>
</file>

<file path=xl/sharedStrings.xml><?xml version="1.0" encoding="utf-8"?>
<sst xmlns="http://schemas.openxmlformats.org/spreadsheetml/2006/main" count="1634" uniqueCount="472">
  <si>
    <t>№ п/п</t>
  </si>
  <si>
    <t xml:space="preserve"> Тариф, руб./ед. изм.</t>
  </si>
  <si>
    <t>с ВДГО</t>
  </si>
  <si>
    <t>от 4-х до 5-ти этажей</t>
  </si>
  <si>
    <t>за 1 кв. м</t>
  </si>
  <si>
    <t>Гкал</t>
  </si>
  <si>
    <t>куб. м на 1 чел. в мес.</t>
  </si>
  <si>
    <t>куб. м</t>
  </si>
  <si>
    <t>(с НДС)</t>
  </si>
  <si>
    <t>Газоснабжение</t>
  </si>
  <si>
    <t>куб. м в мес. на 1 чел.</t>
  </si>
  <si>
    <t>Сжиженный газ</t>
  </si>
  <si>
    <t>Электроэнергия</t>
  </si>
  <si>
    <t>Городские населенные пункты</t>
  </si>
  <si>
    <t>кВт.ч</t>
  </si>
  <si>
    <t>Сельские населенные пункты</t>
  </si>
  <si>
    <t>И.В. Тимофеева</t>
  </si>
  <si>
    <t>кг в мес. на 1 чел.</t>
  </si>
  <si>
    <t>3</t>
  </si>
  <si>
    <t>5</t>
  </si>
  <si>
    <t>5.1</t>
  </si>
  <si>
    <t>2</t>
  </si>
  <si>
    <t>2.1</t>
  </si>
  <si>
    <t>4</t>
  </si>
  <si>
    <t>Не предусмотрен</t>
  </si>
  <si>
    <t>Дата введения тарифа/размера платы, реквизиты нормативных или муниципальных правовых актов</t>
  </si>
  <si>
    <t>Дата введения нормативов потребления, реквизиты нормативных правовых актов</t>
  </si>
  <si>
    <t>Наименование коммунальных услуг/Категории благоустройства</t>
  </si>
  <si>
    <t>Размер платы, руб. за кв. м в мес.</t>
  </si>
  <si>
    <t>без ВДГО*</t>
  </si>
  <si>
    <t xml:space="preserve">Наименование услуг </t>
  </si>
  <si>
    <t>Раздел II Коммунальные услуги</t>
  </si>
  <si>
    <t>* ВДГО - внутридомовое газовое оборудование</t>
  </si>
  <si>
    <t>Раздел I Содержание и ремонт жилого помещения в многоквартирных домах, наем жилого помещения</t>
  </si>
  <si>
    <t>Единица измерения</t>
  </si>
  <si>
    <t>руб. с 1 чел. в месяц</t>
  </si>
  <si>
    <t>2.2</t>
  </si>
  <si>
    <t>Капитальный ремонт общего имущества в многоквартирных домах</t>
  </si>
  <si>
    <t>Многоквартирный дом, оборудованный внутридомовой инженерной системой электроснабжения, с печным отоплением, с количеством этажей от 1 до 3</t>
  </si>
  <si>
    <t>(НДС не облагается)</t>
  </si>
  <si>
    <t>Твердое топливо (дрова)</t>
  </si>
  <si>
    <t>Индивидуальные и многоквартирные жилые дома</t>
  </si>
  <si>
    <t>Зависит от фактического расхода</t>
  </si>
  <si>
    <t>Норматив расхода не предусмотрен</t>
  </si>
  <si>
    <t>Горячее водоснабжение (Филиал "Иркутский ОРТПЦ" ФГУП "РТРС")</t>
  </si>
  <si>
    <t>Холодное водоснабжение (Филиал "Иркутский ОРТПЦ" ФГУП "РТРС")</t>
  </si>
  <si>
    <t>Водоотведение (Филиал "Иркутский ОРТПЦ" ФГУП "РТРС")</t>
  </si>
  <si>
    <t>Норматив потребления в жилом помещении (индивидуальное потребление)</t>
  </si>
  <si>
    <t xml:space="preserve">Размер платы за 1 кв. м общей площади жилых                  помещений в месяц, руб. </t>
  </si>
  <si>
    <t>с 01.01.2014</t>
  </si>
  <si>
    <t>с 01.07.2013</t>
  </si>
  <si>
    <t>с 01.02.2013</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</si>
  <si>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</si>
  <si>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</si>
  <si>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</si>
  <si>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</si>
  <si>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 xml:space="preserve"> 4.2</t>
  </si>
  <si>
    <t xml:space="preserve">Тарифы, нормативы и размеры платы за жилищно-коммунальные услуги, оказываемые населению города Ангарска, </t>
  </si>
  <si>
    <r>
      <t xml:space="preserve">(с НДС, </t>
    </r>
    <r>
      <rPr>
        <b/>
        <i/>
        <sz val="12"/>
        <rFont val="Times New Roman"/>
        <family val="1"/>
      </rPr>
      <t>групп.  устан.)</t>
    </r>
    <r>
      <rPr>
        <sz val="12"/>
        <rFont val="Times New Roman"/>
        <family val="1"/>
      </rPr>
      <t xml:space="preserve">         </t>
    </r>
  </si>
  <si>
    <r>
      <t xml:space="preserve">5,4 </t>
    </r>
    <r>
      <rPr>
        <sz val="10"/>
        <rFont val="Times New Roman"/>
        <family val="1"/>
      </rPr>
      <t xml:space="preserve">(приготовление пищи с использованием газовых плит)  </t>
    </r>
    <r>
      <rPr>
        <sz val="12"/>
        <rFont val="Times New Roman"/>
        <family val="1"/>
      </rPr>
      <t xml:space="preserve">                  8,1                   </t>
    </r>
    <r>
      <rPr>
        <sz val="10"/>
        <rFont val="Times New Roman"/>
        <family val="1"/>
      </rPr>
      <t xml:space="preserve">(подогрев воды с использованием газового нагревателя)                       </t>
    </r>
    <r>
      <rPr>
        <sz val="12"/>
        <rFont val="Times New Roman"/>
        <family val="1"/>
      </rPr>
      <t xml:space="preserve">2,37                  </t>
    </r>
    <r>
      <rPr>
        <sz val="10"/>
        <rFont val="Times New Roman"/>
        <family val="1"/>
      </rPr>
      <t>(подогрев воды с использованием газовых плит)</t>
    </r>
  </si>
  <si>
    <t>Начальник отдела цен и тарифов КЭФ администрации АГО</t>
  </si>
  <si>
    <t>Размер платы за 1 чел. в мес. Индивидуальное потребление</t>
  </si>
  <si>
    <t>Многоквартирные и жилые дома, не имеющие оборудования лифтов и мусоропроводов (без газоснабжения)</t>
  </si>
  <si>
    <t>Дома, в которых отсутствует один из элементов благоустройства, в том числе:</t>
  </si>
  <si>
    <t>Аварийный** и неблагоустроенный жилищный фонд</t>
  </si>
  <si>
    <t>** аварийный жилищный фонд - жилищный фонд признанный таковым в соответствии с действующим законодательством</t>
  </si>
  <si>
    <t>с 01.01.2016</t>
  </si>
  <si>
    <t>Без учета работ по сбору и вывозу жидких бытовых отходов</t>
  </si>
  <si>
    <t>Дома типовых серий в благоустроенном жилищном фонде, оборудованные лифтами, с неработающими мусоропроводами</t>
  </si>
  <si>
    <t>Холодное водоснабжение (гарантирующая организация - МУП АГО "Ангарский Водоканал")</t>
  </si>
  <si>
    <t>Водоотведение (гарантирующая организация - МУП АГО "Ангарский Водоканал")</t>
  </si>
  <si>
    <t>Холодное водоснабжение (МУП АГО "Ангарский Водоканал")</t>
  </si>
  <si>
    <t>Водоотведение (МУП АГО "Ангарский Водоканал")</t>
  </si>
  <si>
    <t>с 01.01.2017</t>
  </si>
  <si>
    <t>Категория жилых помещений</t>
  </si>
  <si>
    <t>Этажность</t>
  </si>
  <si>
    <t>Норматив потребления коммунальной услуги</t>
  </si>
  <si>
    <t>холодного водоснабжения</t>
  </si>
  <si>
    <t>горячего водоснабжения</t>
  </si>
  <si>
    <t>от 1 до 5</t>
  </si>
  <si>
    <t>от 6 до 9</t>
  </si>
  <si>
    <t>от 10 до 16</t>
  </si>
  <si>
    <t>более 16</t>
  </si>
  <si>
    <t>-</t>
  </si>
  <si>
    <t>х</t>
  </si>
  <si>
    <t xml:space="preserve">Многоквартирные дома с централизованным холодным водоснабжением, водонагревателями, водоотведением </t>
  </si>
  <si>
    <t>Многоквартирные дома с централизованным холодным водоснабжением без централизованного водоотведения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</si>
  <si>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</si>
  <si>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</si>
  <si>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</si>
  <si>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</si>
  <si>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21</t>
  </si>
  <si>
    <t>6</t>
  </si>
  <si>
    <t>7</t>
  </si>
  <si>
    <t>8</t>
  </si>
  <si>
    <t>9</t>
  </si>
  <si>
    <t>10</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</si>
  <si>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</si>
  <si>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</si>
  <si>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12</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</si>
  <si>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</si>
  <si>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</si>
  <si>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</si>
  <si>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15</t>
  </si>
  <si>
    <t>Многоквартирные  и жилые дома с водоразборной колонкой</t>
  </si>
  <si>
    <t>18</t>
  </si>
  <si>
    <t>19</t>
  </si>
  <si>
    <t>20</t>
  </si>
  <si>
    <t>Содержание  жилого помещения в многоквартирных домах</t>
  </si>
  <si>
    <t>Многоквартирные дома с централизованным холодным и горячим водоснабжением, водоотведением</t>
  </si>
  <si>
    <t>куб. м в месяц на  кв. м общей площади</t>
  </si>
  <si>
    <t>куб. м в месяц на  кв. м общей площади***</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</si>
  <si>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</si>
  <si>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 xml:space="preserve">Размер платы                    (за 1 кв. м, на 1 чел. в мес. и т.д.) </t>
  </si>
  <si>
    <t>не предусмотрен</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</si>
  <si>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</si>
  <si>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</si>
  <si>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</si>
  <si>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</si>
  <si>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</si>
  <si>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</si>
  <si>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</si>
  <si>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</si>
  <si>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</si>
  <si>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</si>
  <si>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</si>
  <si>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</si>
  <si>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</si>
  <si>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</si>
  <si>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</si>
  <si>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</si>
  <si>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</si>
  <si>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 xml:space="preserve"> 1.1</t>
  </si>
  <si>
    <t xml:space="preserve"> 1.2</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</si>
  <si>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</si>
  <si>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складоч ный                 куб. м</t>
  </si>
  <si>
    <t>1,72</t>
  </si>
  <si>
    <t>Аварийный* и неблагоустроенный жилищный фонд</t>
  </si>
  <si>
    <t>куб. м в месяц на  кв. м общей площади**</t>
  </si>
  <si>
    <t>* аварийный жилищный фонд - жилищный фонд признанный таковым в соответствии с действующим законодательством</t>
  </si>
  <si>
    <t>куб. м в месяц на  кв. м общей площади*</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</si>
  <si>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</si>
  <si>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Раздел I Содержание  и ремонт жилого помещения в многоквартирных домах, наем жилого помещения</t>
  </si>
  <si>
    <t>На территории вышеперечисленного населенного пункта отсутствуют многоквартирные дома, находящиеся в муниципальной собственности</t>
  </si>
  <si>
    <t>кг в мес.        на 1 чел.</t>
  </si>
  <si>
    <t>7,56</t>
  </si>
  <si>
    <t>6,36</t>
  </si>
  <si>
    <t>Размер платы для нанимателей жилых помещений по договорам социального найма и договорам найма жилых помещений государственного жилищного фонда</t>
  </si>
  <si>
    <t>Раздел I Содержание  и наем жилого помещения в многоквартирных домах</t>
  </si>
  <si>
    <t>Содержание и наем жилого помещения в многоквартирных домах</t>
  </si>
  <si>
    <t>(по нормативу               5,4 кг в мес.                         на 1 чел.)</t>
  </si>
  <si>
    <t>кг</t>
  </si>
  <si>
    <t>Зависит от кол-ва комнат в квартире и кол-ва членов семьи</t>
  </si>
  <si>
    <t>холодной воды</t>
  </si>
  <si>
    <t>горячей воды</t>
  </si>
  <si>
    <t>с 01.06.2017</t>
  </si>
  <si>
    <t>Норматив отведения сточных вод</t>
  </si>
  <si>
    <t>Нормативы потребления электрической энергии в целях содержания общего имущества в многоквартирном доме</t>
  </si>
  <si>
    <t xml:space="preserve">Нормативы потребления </t>
  </si>
  <si>
    <t xml:space="preserve">Нормативы потребления  </t>
  </si>
  <si>
    <t>кВт.ч в месяц на кв. метр</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</si>
  <si>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</si>
  <si>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</si>
  <si>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</si>
  <si>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</si>
  <si>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</si>
  <si>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</si>
  <si>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</si>
  <si>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</si>
  <si>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Размер расходов граждан на оплату коммунальных ресурсов в целях содержания общего имущества в многоквартирном доме</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</si>
  <si>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</si>
  <si>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кВт.ч в месяц на кв. метр****</t>
  </si>
  <si>
    <t>****** индивидуальный тепловой пункт - прибор учета тепловой энергии, циркуляционный насос, регулируемый узел смешения</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</si>
  <si>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</si>
  <si>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Нормативы потребления холодной (горячей) воды в целях содержания общего имущества в многоквартирном доме</t>
  </si>
  <si>
    <t>Нормативы отведения сточных вод в целях содержания общего имущества в многоквартирном доме</t>
  </si>
  <si>
    <t>Норматив потребления на ОДН (для многоквартирных домов, не оснащенных ОДПУ********)</t>
  </si>
  <si>
    <t>куб. м на 1 чел. в мес. *********</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</si>
  <si>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</si>
  <si>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</si>
  <si>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</si>
  <si>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    *****</t>
  </si>
  <si>
    <t>кВт.ч на 1 чел. в мес. *********</t>
  </si>
  <si>
    <t>(по нормативу               5,4 кг в мес. /чел.)</t>
  </si>
  <si>
    <t>8*****</t>
  </si>
  <si>
    <t>Многоквартирные дома, оборудованные насосным оборудованием, ИТП******, дополнительным оборудованием******* и не оборудованные лифтами</t>
  </si>
  <si>
    <t>****** ИТП (индивидуальный тепловой пункт) - прибор учета тепловой энергии, циркуляционный насос, регулируемый узел смешения</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</si>
  <si>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</si>
  <si>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</si>
  <si>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</si>
  <si>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</si>
  <si>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</si>
  <si>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</si>
  <si>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кВт.ч в месяц на кв. метр***</t>
  </si>
  <si>
    <t>8****</t>
  </si>
  <si>
    <t>Многоквартирные дома, оборудованные насосным оборудованием, ИТП*****, дополнительным оборудованием****** и не оборудованные лифтами</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</si>
  <si>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</si>
  <si>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</si>
  <si>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</si>
  <si>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</si>
  <si>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</si>
  <si>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</si>
  <si>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</si>
  <si>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</si>
  <si>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t>
  </si>
  <si>
    <t>16*****</t>
  </si>
  <si>
    <t>5*****</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</si>
  <si>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</si>
  <si>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</si>
  <si>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</si>
  <si>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</si>
  <si>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</si>
  <si>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</si>
  <si>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8**</t>
  </si>
  <si>
    <t>Многоквартирные дома, оборудованные насосным оборудованием, ИТП***, дополнительным оборудованием**** и не оборудованные лифтами</t>
  </si>
  <si>
    <t>кВт.ч в месяц на кв. метр*****</t>
  </si>
  <si>
    <t>2**</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</si>
  <si>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</si>
  <si>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</si>
  <si>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335р/тн*18%НДС=395,30</t>
  </si>
  <si>
    <t>Сухой газ</t>
  </si>
  <si>
    <t xml:space="preserve">Холодное водоснабжение (техническое) на территории д. Зуй                                            (МУП АГО"Ангарский Водоканал") </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</si>
  <si>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</si>
  <si>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</si>
  <si>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</si>
  <si>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</si>
  <si>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</si>
  <si>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</si>
  <si>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</si>
  <si>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</si>
  <si>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</si>
  <si>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</si>
  <si>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</si>
  <si>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</si>
  <si>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</si>
  <si>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</si>
  <si>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</si>
  <si>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Материал стен многоквартирного (жилого) дома</t>
  </si>
  <si>
    <t>Кирпичные, блочные, панельные, монолитные стены</t>
  </si>
  <si>
    <t>Деревянные, смешанные стены</t>
  </si>
  <si>
    <t>Срок эксплуатации дома</t>
  </si>
  <si>
    <t>Месторасположение дома</t>
  </si>
  <si>
    <t>Жилые помещения в домах, оборудованных лифтами и мусоропроводами (с системой газоснабжения)</t>
  </si>
  <si>
    <t>1.1</t>
  </si>
  <si>
    <t>1.2</t>
  </si>
  <si>
    <t>Город Ангарск (за исключением районов, указанных в строке 1.2 настоящей таблицы)</t>
  </si>
  <si>
    <t>до 50 лет</t>
  </si>
  <si>
    <t>свыше 50 лет</t>
  </si>
  <si>
    <t>Жилые помещения в домах, оборудованных лифтами и мусоропроводами (без газоснабжения)</t>
  </si>
  <si>
    <t>Город Ангарск (за исключением районов, указанных в строке 2.2 настоящей таблицы)</t>
  </si>
  <si>
    <t>Город Ангарск (за исключением районов, указанных в строке 3.2 настоящей таблицы)</t>
  </si>
  <si>
    <t>3.1</t>
  </si>
  <si>
    <t>3.2</t>
  </si>
  <si>
    <t>Город Ангарск (за исключением районов, указанных в строке 4.2 настоящей таблицы)</t>
  </si>
  <si>
    <t>4.1</t>
  </si>
  <si>
    <t>4.2</t>
  </si>
  <si>
    <t>Жилые помещения в домах, не имеющих оборудования лифтов либо в домах, не имеющих оборудования лифтов и мусоропроводов (с системой газоснабжения)</t>
  </si>
  <si>
    <t>Жилые помещения в домах, не имеющих оборудования лифтов либо в домах, не имеющих оборудования лифтов и мусоропроводов (без газоснабжения)</t>
  </si>
  <si>
    <t>Жилые помещения в домах, в которых отсутствует хотя бы один из элементов благоустройства</t>
  </si>
  <si>
    <t>Город Ангарск (за исключением районов, указанных в строке 5.2 настоящей таблицы)</t>
  </si>
  <si>
    <t>5.2</t>
  </si>
  <si>
    <t>Жилые помещения в домах, оборудованных системой электроснабжения, с печным отоплением, с количеством этажей от 1 до 3</t>
  </si>
  <si>
    <t>Город Ангарск (за исключением районов, указанных в строке 6.2 настоящей таблицы)</t>
  </si>
  <si>
    <t>6.1</t>
  </si>
  <si>
    <t>6.2</t>
  </si>
  <si>
    <t>Отдаленные районы г. Ангарска********</t>
  </si>
  <si>
    <t xml:space="preserve">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</si>
  <si>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</si>
  <si>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</si>
  <si>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</si>
  <si>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Внегородские территории Ангарского городского округа</t>
  </si>
  <si>
    <t>1.3                               *****</t>
  </si>
  <si>
    <t>2.3                               *****</t>
  </si>
  <si>
    <t>3.3                               *****</t>
  </si>
  <si>
    <t>4.3                               *****</t>
  </si>
  <si>
    <t>5.3                               *****</t>
  </si>
  <si>
    <t>6.3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</si>
  <si>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</si>
  <si>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</si>
  <si>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микрорайон Китой, микрорайон Майск, микрорайон Цементный, микрорайон Новый-4, микрорайон Шеститысячник, микрорайон Юго-Восточный, Первый промышленный массив, Второй промышленный массив, деревня Совхозная»</t>
  </si>
  <si>
    <t>4**</t>
  </si>
  <si>
    <t>4.3</t>
  </si>
  <si>
    <t>5.3</t>
  </si>
  <si>
    <t>6.3</t>
  </si>
  <si>
    <t>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</si>
  <si>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</si>
  <si>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</si>
  <si>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Норматив потребления на ОДН (для многоквартирных домов, не оснащенных ОДПУ*********)</t>
  </si>
  <si>
    <t>куб. м на 1 чел. в мес.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</si>
  <si>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</si>
  <si>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</si>
  <si>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кВт.ч на 1 чел. в мес. **********</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</si>
  <si>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</si>
  <si>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</si>
  <si>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 01.06.2017                            (с 27.04.2018 п. с 19 по 26)</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</si>
  <si>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</si>
  <si>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</si>
  <si>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</si>
  <si>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</si>
  <si>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</si>
  <si>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</si>
  <si>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19, 20 и                         п. с 22 по 24)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</si>
  <si>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</si>
  <si>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</si>
  <si>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с 19 по 26)</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</si>
  <si>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</si>
  <si>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</si>
  <si>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</si>
  <si>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Твердые коммунальные отходы</t>
  </si>
  <si>
    <t>Многоквартирные дома</t>
  </si>
  <si>
    <t>руб./куб. м</t>
  </si>
  <si>
    <t>Индивидуальные жилые дома</t>
  </si>
  <si>
    <t>с 01.06.2017                                (с 27.04.2018 п. с 12 по 26)</t>
  </si>
  <si>
    <r>
      <t xml:space="preserve">402,00                              </t>
    </r>
    <r>
      <rPr>
        <sz val="12"/>
        <rFont val="Times New Roman"/>
        <family val="1"/>
      </rPr>
      <t>(с НДС)</t>
    </r>
  </si>
  <si>
    <t xml:space="preserve">Тарифы, нормативы и размеры платы за жилищно-коммунальные услуги, оказываемые населению поселка Мегет, деревни Зуй, </t>
  </si>
  <si>
    <t xml:space="preserve">Тарифы, нормативы и размеры платы за жилищно-коммунальные услуги, оказываемые населению села Одинск, </t>
  </si>
  <si>
    <t xml:space="preserve">Тарифы, нормативы и размеры платы за жилищно-коммунальные услуги, оказываемые населению села Савватеевка, </t>
  </si>
  <si>
    <t>По информации филиала "Иркутский ОРТПЦ" ФГУП "РТРС"</t>
  </si>
  <si>
    <t>Справочно: с 01.01.2017 величина повышающего коэффициента принимается равной 1,5. Этот коэффициент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</si>
  <si>
    <t>не меняется</t>
  </si>
  <si>
    <t>куб. м на 1 проживающего в год</t>
  </si>
  <si>
    <t>Размер платы за 1 кв. м общей площади жилых                  помещений в месяц, руб.</t>
  </si>
  <si>
    <t>Размер платы за наем жилого помещения за 1 кв. м общей  площади жилого помещения в месяц, руб.</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</si>
  <si>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</si>
  <si>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</si>
  <si>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</si>
  <si>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</si>
  <si>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8</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</si>
  <si>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8</t>
  </si>
  <si>
    <t xml:space="preserve">Размер платы                          за 1 чел. в мес. </t>
  </si>
  <si>
    <t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t>
  </si>
  <si>
    <t>с 01.01.2021</t>
  </si>
  <si>
    <t xml:space="preserve">Многоквартирные и жилые дома со стенами из камня, кирпича (со стенами из панелей, блоков), (со стенами из дерева, смешанных и других материалов)  </t>
  </si>
  <si>
    <t>1 этажные</t>
  </si>
  <si>
    <t>2-х этажные</t>
  </si>
  <si>
    <t>3-4 этажные</t>
  </si>
  <si>
    <t>5-9 этажные</t>
  </si>
  <si>
    <t>10-ти этажные</t>
  </si>
  <si>
    <t>после 1999 года постройки</t>
  </si>
  <si>
    <t>до 1999 года постройки включительно</t>
  </si>
  <si>
    <t>4-5 этажные</t>
  </si>
  <si>
    <t>6-7 этажные</t>
  </si>
  <si>
    <t xml:space="preserve">8 этажные </t>
  </si>
  <si>
    <t>3-х этажные</t>
  </si>
  <si>
    <t xml:space="preserve">9-ти этажные </t>
  </si>
  <si>
    <t>11 этажные</t>
  </si>
  <si>
    <t>12 и более этажей</t>
  </si>
  <si>
    <t>Гкал на 1 кв. м общей площади жилого помещения в месяц</t>
  </si>
  <si>
    <t>1.1.1</t>
  </si>
  <si>
    <t>1.1.2</t>
  </si>
  <si>
    <t>1.1.3</t>
  </si>
  <si>
    <t>1.1.4</t>
  </si>
  <si>
    <t>1.1.5</t>
  </si>
  <si>
    <t>1.2.1</t>
  </si>
  <si>
    <t>1.2.2</t>
  </si>
  <si>
    <t>1.2.3</t>
  </si>
  <si>
    <t>1.2.4</t>
  </si>
  <si>
    <t>1.2.5</t>
  </si>
  <si>
    <t>1.2.6</t>
  </si>
  <si>
    <t>1.2.7</t>
  </si>
  <si>
    <t>1.2.8</t>
  </si>
  <si>
    <t>1.2.9</t>
  </si>
  <si>
    <t>1.2.10</t>
  </si>
  <si>
    <t xml:space="preserve">Многоквартирные и жилые дома со стенами из камня, кирпича (со стенами из панелей, блоков), (со стенами из дерева, смешанных и других материалов) </t>
  </si>
  <si>
    <t>При расчете размера платы за коммунальную услугу по отоплению для одно-, двухэтажных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</si>
  <si>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</si>
  <si>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Отопление (Филиал "Иркутский ОРТПЦ"                                              ФГУП "РТРС")</t>
  </si>
  <si>
    <t xml:space="preserve">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                                                  </t>
  </si>
  <si>
    <t>Отопление (ООО "Байкальская энергетическая компания")</t>
  </si>
  <si>
    <t>Горячее водоснабжение                                                                          (ООО "Байкальская энергетическая компания")</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</si>
  <si>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</si>
  <si>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t>
  </si>
  <si>
    <t xml:space="preserve">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</si>
  <si>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</si>
  <si>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</si>
  <si>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Горячее водоснабжение                                                                       (ООО "Байкальская энергетическая компания")</t>
  </si>
  <si>
    <t xml:space="preserve">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    </t>
  </si>
  <si>
    <t>Приказ службы по тарифам Иркутской области                                          от 07.06.2008 № 55-спр
"Об установлении предельных цен на дрова, реализуемые населению Иркутской области хозяйствующими субъектами всех организационно-правовых форм и форм собственности (за исключением муниципальной), по муниципальным образованиям Иркутской области"                                  (в ред. от 16.03.2015)</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</si>
  <si>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</si>
  <si>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</si>
  <si>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</si>
  <si>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 xml:space="preserve">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(в ред. от 11.04.2018 № 60-мпр) </t>
  </si>
  <si>
    <t>Приказ Министерства жилищной политики, энергетики и транспорта Иркутской области                         от 31.05.2013 № 27-мпр                                                       "Об утверждении нормативов потребления коммунальных услуг при отсутствии приборов учета в Иркутской области"                                                                 (ред. от 01.07.2016 № 72-мпр)</t>
  </si>
  <si>
    <r>
      <rPr>
        <b/>
        <u val="single"/>
        <sz val="12"/>
        <rFont val="Times New Roman"/>
        <family val="1"/>
      </rPr>
      <t xml:space="preserve">ВНИМАНИЕ! с 1 января 2021 года вводятся в действие нормативы потребления коммунальных услуг по отоплению </t>
    </r>
    <r>
      <rPr>
        <b/>
        <u val="single"/>
        <sz val="12"/>
        <color indexed="10"/>
        <rFont val="Times New Roman"/>
        <family val="1"/>
      </rPr>
      <t>(частично)</t>
    </r>
    <r>
      <rPr>
        <b/>
        <sz val="12"/>
        <rFont val="Times New Roman"/>
        <family val="1"/>
      </rPr>
      <t>,                                                                                                                                утвержденные приказом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t>
    </r>
  </si>
  <si>
    <t>Постановление главы городского поселения АМО                                        от 27.12.2005 № 04-г
   "Об утверждении нормативов потребления коммунальных услуг для населения города Ангарска"                                           (в ред. постановлений главы города Ангарска                             
от 26.08.2008 № 970-г,                         от 10.02.2009 № 158-г,                     от 14.05.2009 № 561-г);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</si>
  <si>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</si>
  <si>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Одинского муниципального образования                                 от 11.06.2010 № 25                                             "Об утверждении нормативов потребления коммунальных услуг для населения Одинского муниципального образования";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</si>
  <si>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Постановление главы сельского поселения Савватеевского муниципального образования                               от 04.05.2010 № 13                              "О нормативах потребления коммунальных услуг для населения Савватеевского муниципального образования при отсутствии приборов учета";                             Приказ министерства жилищной политики, энергетики и транспорта Иркутской области                          от 17.11.2020 № 58-38-мпр "Об установлении и утверждении отдельных нормативов потребления коммунальных услуг на территории Иркутской области"     (в редакции приказа                                   от 17.02.2021 № 58-5-мпр)</t>
  </si>
  <si>
    <t xml:space="preserve">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t>
  </si>
  <si>
    <t xml:space="preserve"> с 17.05.2021 </t>
  </si>
  <si>
    <t>с 01.10.2021</t>
  </si>
  <si>
    <t>3 этажа</t>
  </si>
  <si>
    <t xml:space="preserve"> 4.3</t>
  </si>
  <si>
    <t xml:space="preserve"> 4.4</t>
  </si>
  <si>
    <t>До 3-х этажей (без работ по уборке подьездов)</t>
  </si>
  <si>
    <t>Без учета работ по сбору и вывозу жидких бытовых отходов (без работ по уборке подьездов)</t>
  </si>
  <si>
    <t xml:space="preserve"> 1.4</t>
  </si>
  <si>
    <t xml:space="preserve"> 1.3</t>
  </si>
  <si>
    <t>Отопление на территории д. Зуй (Муниципальное унитарное предприятие Ангарского городского округа "Преобразование" (МУП АГО "Преобразование"))</t>
  </si>
  <si>
    <t>3,31</t>
  </si>
  <si>
    <t>5,4 (приготовление пищи с использованием газовых плит)                    8,1                   (подогрев воды с использованием газового нагревателя)                       2,37                  (подогрев воды с использова нием газ.плит)</t>
  </si>
  <si>
    <t>От 4-х до 5-ти этажей</t>
  </si>
  <si>
    <t>До 3-х этажей</t>
  </si>
  <si>
    <t>с 01.07.2022</t>
  </si>
  <si>
    <r>
      <t>по состоянию на</t>
    </r>
    <r>
      <rPr>
        <b/>
        <sz val="14"/>
        <color indexed="17"/>
        <rFont val="Times New Roman"/>
        <family val="1"/>
      </rPr>
      <t xml:space="preserve"> 01.07.2022</t>
    </r>
  </si>
  <si>
    <t>Примечание: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t>
  </si>
  <si>
    <t>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t>
  </si>
  <si>
    <t>Постановление Правительства Иркутской области                                                от 01.12.2021 № 918-пп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2022 год"</t>
  </si>
  <si>
    <t xml:space="preserve">с 01.07.2022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</si>
  <si>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</si>
  <si>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</si>
  <si>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</si>
  <si>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</si>
  <si>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</si>
  <si>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</si>
  <si>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</si>
  <si>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</si>
  <si>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</si>
  <si>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</si>
  <si>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</si>
  <si>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</si>
  <si>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</si>
  <si>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t xml:space="preserve">Приказ службы по тарифам Иркутской области                                              от 18.12.2020 № 453-спр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(с внесенными изменениями приказом от 20.12.2021                                                        № 79-421-спр)                               </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</si>
  <si>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20.12.2021                                                       № 79-421-спр)  </t>
  </si>
  <si>
    <t xml:space="preserve">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3801083251), обеспечивающей горячее водоснабжение с использованием открытой системы теплоснабжения (горячего водоснабжения)"                                          (с изм. от 20.12.2021 № 79-421-спр) </t>
  </si>
  <si>
    <t xml:space="preserve">Приказ службы по тарифам Иркутской области                                       от 28.08.2020 № 149-спр                                                              
"Об установлении долгосрочных тарифов на тепловую энергию в отношении единой теплоснабжающей организации на территориях деревни Зуй и села Одинск Ангарского городского муниципального образования)" (МУП АГО "Преобразование",                                                     ИНН 3801083251)                                        (в ред. от 20.12.2021 № 79-441-спр)    </t>
  </si>
  <si>
    <t xml:space="preserve">Приказ службы по тарифам Иркутской области                                                        от 07.10.2021 № 79-249-спр                                                            "Об установлении долгосрочных тарифов на тепловую энергию, поставляемую потребителям ФГУП "РТРС"                                                (ИНН 7717127211;                   котельная с. Одинск)                                                                  (с внесенными изменениями приказом от 20.12.2021                                                    № 79-441-спр) </t>
  </si>
  <si>
    <t xml:space="preserve">Приказ службы по тарифам Иркутской области                                               от 09.10.2018 № 230-спр                                "Об установлении долгосрочных тарифов на питьевую воду и водоотведение для потребителей ФГУП РТРС"                                     (ИНН 7717127211)"                                   (в ред. от 17.12.2021                         № 79-395-спр) </t>
  </si>
  <si>
    <t xml:space="preserve">Постановление администрации Ангарского городского округа                                   от 26.12.2018 № 1456-па                                           "Об установлении долгосрочного тарифа на горячую воду для федерального государственного унитарного предприятия "Российская телевизионная и радиовещательная сеть" в районе села Одинск"                         (в ред. от 20.12.2021                               № 1126-па)                                         (опубл. в газете "Ангарские ведомости"                                    от 22.12.2021 № 114 (1629))        </t>
  </si>
  <si>
    <t>Отопление на территории с. Савватеевка (Общество с ограниченной ответственностью "Чистые ключи")</t>
  </si>
  <si>
    <t xml:space="preserve">Приказ службы по тарифам Иркутской области                                             от 06.12.2021 № 79-347-спр                                                                  "Об установлении долгосрочных тарифов на тепловую энергию, поставляемую потребителям                          ООО "Чистые ключи"      (ИНН 3827051906) на территории с. Савватеевка"    </t>
  </si>
  <si>
    <t>Горячее водоснабжение (Общество с ограниченной ответственностью "Чистые ключи")</t>
  </si>
  <si>
    <t xml:space="preserve">Приказ службы по тарифам Иркутской области                                             от 06.12.2021 № 79-349-спр                                                           "Об установлении долгосрочных тарифов на горячую воду  в отношении ООО "Чистые ключи"                  (ИНН 3827051906), обеспечивающего горячее водоснабжение с использованием открытой системы теплоснабжения (горячего водоснабжения) на территории с. Савватеевка"                                         </t>
  </si>
  <si>
    <t xml:space="preserve">Приказ службы по тарифам Иркутской области                                             от 06.12.2021 № 79-349-спр                                                           "Об установлении долгосрочных тарифов на горячую воду  в отношении ООО "Чистые ключи"                                       (ИНН 3827051906), обеспечивающего горячее водоснабжение с использованием открытой системы теплоснабжения (горячего водоснабжения)                                на территории                                с. Савватеевка"                                 </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</si>
  <si>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4 к постановлению администрации Ангарского городского округа от 28.09.2021 № 888-па </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</si>
  <si>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4 к постановлению администрации Ангарского городского округа от 28.09.2021 № 888-па </t>
  </si>
  <si>
    <t>****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4 к постановлению администрации Ангарского городского округа от 28.09.2021 № 888-па</t>
  </si>
  <si>
    <t>по состоянию на 01.07.2022</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</si>
  <si>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t>
  </si>
  <si>
    <t>Размер платы за наем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</si>
  <si>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</si>
  <si>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(в ред. от 10.12.2021                                                      № 1096-па)                               (опубл. в газете "Ангарские ведомости"                                    от 13.12.2021 № 109 (1624))                                                                  
</t>
  </si>
  <si>
    <r>
      <rPr>
        <b/>
        <sz val="12"/>
        <rFont val="Times New Roman"/>
        <family val="1"/>
      </rPr>
      <t>23,08</t>
    </r>
    <r>
      <rPr>
        <sz val="12"/>
        <rFont val="Times New Roman"/>
        <family val="1"/>
      </rPr>
      <t xml:space="preserve">                                  (с НДС)</t>
    </r>
  </si>
  <si>
    <t>Приказ службы по тарифам Иркутской области                       от 20.12.2021 № 79-434-спр                   "Об утверждении розничных цен на газ нефтеперерабатывающих предприятий сухой, реализуемый                                         АО "Иркутскоблгаз" населению на территории Ангарского городского муниципального образования Иркутской области"</t>
  </si>
  <si>
    <t>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t>
  </si>
  <si>
    <r>
      <t xml:space="preserve">0,910                </t>
    </r>
    <r>
      <rPr>
        <sz val="12"/>
        <rFont val="Times New Roman"/>
        <family val="1"/>
      </rPr>
      <t>(с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</si>
  <si>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</si>
  <si>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r>
      <rPr>
        <b/>
        <sz val="12"/>
        <rFont val="Times New Roman"/>
        <family val="1"/>
      </rPr>
      <t>1,30</t>
    </r>
    <r>
      <rPr>
        <sz val="12"/>
        <rFont val="Times New Roman"/>
        <family val="1"/>
      </rPr>
      <t xml:space="preserve">               (с НДС)</t>
    </r>
  </si>
  <si>
    <r>
      <t xml:space="preserve">517,13                 </t>
    </r>
    <r>
      <rPr>
        <sz val="12"/>
        <rFont val="Times New Roman"/>
        <family val="1"/>
      </rPr>
      <t>(с НДС)</t>
    </r>
  </si>
  <si>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</si>
  <si>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r>
      <t xml:space="preserve">517,13                        </t>
    </r>
    <r>
      <rPr>
        <sz val="12"/>
        <rFont val="Times New Roman"/>
        <family val="1"/>
      </rPr>
      <t>(с НДС)</t>
    </r>
  </si>
  <si>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</si>
  <si>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t xml:space="preserve">Постановление администрации Ангарского городского округа                                      от 28.10.2021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</si>
  <si>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</si>
  <si>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r>
      <rPr>
        <b/>
        <sz val="12"/>
        <rFont val="Times New Roman"/>
        <family val="1"/>
      </rPr>
      <t xml:space="preserve">19,65 </t>
    </r>
    <r>
      <rPr>
        <sz val="12"/>
        <rFont val="Times New Roman"/>
        <family val="1"/>
      </rPr>
      <t xml:space="preserve">                         (с НДС)</t>
    </r>
  </si>
  <si>
    <r>
      <t xml:space="preserve">0,910             </t>
    </r>
    <r>
      <rPr>
        <sz val="12"/>
        <rFont val="Times New Roman"/>
        <family val="1"/>
      </rPr>
      <t>(с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</si>
  <si>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</si>
  <si>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</si>
  <si>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</si>
  <si>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r>
      <t xml:space="preserve">56,28                  </t>
    </r>
    <r>
      <rPr>
        <sz val="12"/>
        <rFont val="Times New Roman"/>
        <family val="1"/>
      </rPr>
      <t xml:space="preserve"> (с НДС) </t>
    </r>
  </si>
  <si>
    <r>
      <t xml:space="preserve">9,62                </t>
    </r>
    <r>
      <rPr>
        <sz val="12"/>
        <rFont val="Times New Roman"/>
        <family val="1"/>
      </rPr>
      <t xml:space="preserve"> (с НДС)</t>
    </r>
  </si>
  <si>
    <r>
      <t xml:space="preserve">4,41                   </t>
    </r>
    <r>
      <rPr>
        <sz val="12"/>
        <rFont val="Times New Roman"/>
        <family val="1"/>
      </rPr>
      <t xml:space="preserve"> (с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</si>
  <si>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</si>
  <si>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30.11.2021 № 82 (1597))                                </t>
  </si>
  <si>
    <t xml:space="preserve">Постановление администрации Ангарского городского округа                                      от 28.09.2021 № 888-па                    "Об установлении размера платы за жилое помещение и отмене некоторых муниципальных правовых актов" (опубл. в газете "Ангарские ведомости"                    от 30.09.2021 № 82 (1597))     (в ред. от 21.06.2022                          № 768-па)                                        </t>
  </si>
  <si>
    <r>
      <rPr>
        <b/>
        <sz val="12"/>
        <rFont val="Times New Roman"/>
        <family val="1"/>
      </rPr>
      <t xml:space="preserve">26,45       </t>
    </r>
    <r>
      <rPr>
        <sz val="12"/>
        <rFont val="Times New Roman"/>
        <family val="1"/>
      </rPr>
      <t xml:space="preserve">              (с НДС)</t>
    </r>
  </si>
  <si>
    <r>
      <t xml:space="preserve">0,910                 </t>
    </r>
    <r>
      <rPr>
        <sz val="12"/>
        <rFont val="Times New Roman"/>
        <family val="1"/>
      </rPr>
      <t>(с НДС)</t>
    </r>
  </si>
  <si>
    <t>Приказ службы по тарифам Иркутской области                                             от 27.12.2021 № 79-442-спр            
"Об установлении тарифов на электрическую энергию для населения и приравненных к нему категорий потребителей по Иркутской области                                на 2022 год"</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</si>
  <si>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(в ред. от 17.12.2021                          № 79-401-спр)                                            </t>
  </si>
  <si>
    <t xml:space="preserve">При расчете размера платы за коммунальную услугу по отоплению для одноэтажных-девятиэтажных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</si>
  <si>
    <t xml:space="preserve">При расчете размера платы за коммунальную услугу по отоплению для одноэтажных-девятиэтажных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</si>
  <si>
    <t xml:space="preserve">При расчете размера платы за коммунальную услугу по отоплению для одноэтажных- девятиэтажных многоквартирных и жилых домов до             1999 года постройки на территории Иркутской области продолжают применяться нормативы, действовавшие по состоянию на 30.06.2012. Остальные нормативы рассчитаны в установленном порядке исходя из продолжительности отопительного периода, которая составляет 9 месяцев (количество календарных месяцев, в том числе неполных: сентябрь, октябрь, ноябрь, декабрь, январь, февраль, март, апрель, май)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</si>
</sst>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
    <numFmt numFmtId="180" formatCode="0.0000000"/>
    <numFmt numFmtId="181" formatCode="0.000000"/>
    <numFmt numFmtId="182" formatCode="0.00000"/>
    <numFmt numFmtId="183" formatCode="0.0000000000"/>
    <numFmt numFmtId="184" formatCode="0.000000000"/>
    <numFmt numFmtId="185" formatCode="0.00000000"/>
  </numFmts>
  <fonts count="88">
    <font>
      <sz val="10"/>
      <name val="Arial Cyr"/>
      <family val="0"/>
    </font>
    <font>
      <sz val="11"/>
      <color indexed="8"/>
      <name val="Calibri"/>
      <family val="2"/>
    </font>
    <font>
      <sz val="10"/>
      <name val="Times New Roman"/>
      <family val="1"/>
    </font>
    <font>
      <b/>
      <sz val="10"/>
      <name val="Times New Roman"/>
      <family val="1"/>
    </font>
    <font>
      <b/>
      <i/>
      <sz val="12"/>
      <name val="Times New Roman"/>
      <family val="1"/>
    </font>
    <font>
      <sz val="12"/>
      <name val="Times New Roman"/>
      <family val="1"/>
    </font>
    <font>
      <b/>
      <sz val="12"/>
      <name val="Times New Roman"/>
      <family val="1"/>
    </font>
    <font>
      <b/>
      <sz val="9"/>
      <name val="Times New Roman"/>
      <family val="1"/>
    </font>
    <font>
      <b/>
      <i/>
      <sz val="14"/>
      <name val="Times New Roman"/>
      <family val="1"/>
    </font>
    <font>
      <sz val="11"/>
      <name val="Times New Roman"/>
      <family val="1"/>
    </font>
    <font>
      <b/>
      <sz val="14"/>
      <name val="Times New Roman"/>
      <family val="1"/>
    </font>
    <font>
      <b/>
      <sz val="11"/>
      <name val="Times New Roman"/>
      <family val="1"/>
    </font>
    <font>
      <sz val="11.5"/>
      <name val="Times New Roman"/>
      <family val="1"/>
    </font>
    <font>
      <sz val="9"/>
      <name val="Times New Roman"/>
      <family val="1"/>
    </font>
    <font>
      <b/>
      <i/>
      <sz val="11"/>
      <name val="Times New Roman"/>
      <family val="1"/>
    </font>
    <font>
      <sz val="10.5"/>
      <name val="Times New Roman"/>
      <family val="1"/>
    </font>
    <font>
      <sz val="14"/>
      <name val="Times New Roman"/>
      <family val="1"/>
    </font>
    <font>
      <b/>
      <sz val="16"/>
      <name val="Times New Roman"/>
      <family val="1"/>
    </font>
    <font>
      <sz val="9.5"/>
      <name val="Times New Roman"/>
      <family val="1"/>
    </font>
    <font>
      <sz val="8"/>
      <name val="Times New Roman"/>
      <family val="1"/>
    </font>
    <font>
      <b/>
      <u val="single"/>
      <sz val="12"/>
      <name val="Times New Roman"/>
      <family val="1"/>
    </font>
    <font>
      <b/>
      <u val="single"/>
      <sz val="12"/>
      <color indexed="10"/>
      <name val="Times New Roman"/>
      <family val="1"/>
    </font>
    <font>
      <b/>
      <sz val="14"/>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b/>
      <sz val="12"/>
      <color indexed="14"/>
      <name val="Times New Roman"/>
      <family val="1"/>
    </font>
    <font>
      <b/>
      <sz val="10"/>
      <color indexed="60"/>
      <name val="Times New Roman"/>
      <family val="1"/>
    </font>
    <font>
      <b/>
      <sz val="16"/>
      <color indexed="10"/>
      <name val="Times New Roman"/>
      <family val="1"/>
    </font>
    <font>
      <b/>
      <sz val="14"/>
      <color indexed="10"/>
      <name val="Times New Roman"/>
      <family val="1"/>
    </font>
    <font>
      <b/>
      <sz val="10"/>
      <color indexed="10"/>
      <name val="Times New Roman"/>
      <family val="1"/>
    </font>
    <font>
      <sz val="12"/>
      <color indexed="10"/>
      <name val="Times New Roman"/>
      <family val="1"/>
    </font>
    <font>
      <sz val="12"/>
      <color indexed="14"/>
      <name val="Times New Roman"/>
      <family val="1"/>
    </font>
    <font>
      <b/>
      <sz val="12"/>
      <color indexed="10"/>
      <name val="Times New Roman"/>
      <family val="1"/>
    </font>
    <font>
      <b/>
      <sz val="11"/>
      <color indexed="14"/>
      <name val="Times New Roman"/>
      <family val="1"/>
    </font>
    <font>
      <sz val="11"/>
      <color indexed="14"/>
      <name val="Times New Roman"/>
      <family val="1"/>
    </font>
    <font>
      <b/>
      <sz val="11"/>
      <color indexed="60"/>
      <name val="Times New Roman"/>
      <family val="1"/>
    </font>
    <font>
      <b/>
      <sz val="12"/>
      <color indexed="30"/>
      <name val="Times New Roman"/>
      <family val="1"/>
    </font>
    <font>
      <sz val="10"/>
      <color indexed="10"/>
      <name val="Times New Roman"/>
      <family val="1"/>
    </font>
    <font>
      <sz val="14"/>
      <color indexed="10"/>
      <name val="Times New Roman"/>
      <family val="1"/>
    </font>
    <font>
      <sz val="10"/>
      <color indexed="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
      <b/>
      <sz val="12"/>
      <color rgb="FFFF0066"/>
      <name val="Times New Roman"/>
      <family val="1"/>
    </font>
    <font>
      <b/>
      <sz val="10"/>
      <color rgb="FFC00000"/>
      <name val="Times New Roman"/>
      <family val="1"/>
    </font>
    <font>
      <b/>
      <sz val="16"/>
      <color rgb="FFFF0000"/>
      <name val="Times New Roman"/>
      <family val="1"/>
    </font>
    <font>
      <b/>
      <sz val="14"/>
      <color rgb="FFFF0000"/>
      <name val="Times New Roman"/>
      <family val="1"/>
    </font>
    <font>
      <b/>
      <sz val="10"/>
      <color rgb="FFFF0000"/>
      <name val="Times New Roman"/>
      <family val="1"/>
    </font>
    <font>
      <sz val="12"/>
      <color rgb="FFFF0000"/>
      <name val="Times New Roman"/>
      <family val="1"/>
    </font>
    <font>
      <sz val="12"/>
      <color rgb="FFCC00CC"/>
      <name val="Times New Roman"/>
      <family val="1"/>
    </font>
    <font>
      <b/>
      <sz val="12"/>
      <color rgb="FFFF0000"/>
      <name val="Times New Roman"/>
      <family val="1"/>
    </font>
    <font>
      <b/>
      <sz val="11"/>
      <color rgb="FFCC00FF"/>
      <name val="Times New Roman"/>
      <family val="1"/>
    </font>
    <font>
      <sz val="11"/>
      <color rgb="FFCC00FF"/>
      <name val="Times New Roman"/>
      <family val="1"/>
    </font>
    <font>
      <b/>
      <sz val="11"/>
      <color rgb="FFC00000"/>
      <name val="Times New Roman"/>
      <family val="1"/>
    </font>
    <font>
      <b/>
      <sz val="12"/>
      <color rgb="FF0070C0"/>
      <name val="Times New Roman"/>
      <family val="1"/>
    </font>
    <font>
      <sz val="14"/>
      <color rgb="FFFF0000"/>
      <name val="Times New Roman"/>
      <family val="1"/>
    </font>
    <font>
      <sz val="10"/>
      <color rgb="FFFF0000"/>
      <name val="Times New Roman"/>
      <family val="1"/>
    </font>
    <font>
      <sz val="10"/>
      <color rgb="FFFF006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style="thin"/>
      <top style="thin"/>
      <bottom style="mediu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medium"/>
      <bottom>
        <color indexed="63"/>
      </bottom>
    </border>
    <border>
      <left style="thin"/>
      <right>
        <color indexed="63"/>
      </right>
      <top style="medium"/>
      <bottom style="thin"/>
    </border>
    <border>
      <left style="thin"/>
      <right style="medium"/>
      <top style="medium"/>
      <bottom style="medium"/>
    </border>
    <border>
      <left style="thin"/>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color indexed="63"/>
      </left>
      <right>
        <color indexed="63"/>
      </right>
      <top style="medium"/>
      <bottom style="thin"/>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medium"/>
      <right style="thin"/>
      <top style="medium"/>
      <bottom style="thin"/>
    </border>
    <border>
      <left style="medium"/>
      <right>
        <color indexed="63"/>
      </right>
      <top style="medium"/>
      <bottom>
        <color indexed="63"/>
      </bottom>
    </border>
    <border>
      <left>
        <color indexed="63"/>
      </left>
      <right style="thin"/>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s>
  <cellStyleXfs count="61">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170" fontId="55" fillId="0" borderId="0" applyFont="0" applyFill="0" applyBorder="0" applyAlignment="0" applyProtection="0"/>
    <xf numFmtId="168" fontId="55"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55" fillId="31" borderId="8" applyNumberFormat="0" applyFont="0" applyAlignment="0" applyProtection="0"/>
    <xf numFmtId="9" fontId="55"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55" fillId="0" borderId="0" applyFont="0" applyFill="0" applyBorder="0" applyAlignment="0" applyProtection="0"/>
    <xf numFmtId="169" fontId="55" fillId="0" borderId="0" applyFont="0" applyFill="0" applyBorder="0" applyAlignment="0" applyProtection="0"/>
    <xf numFmtId="0" fontId="71" fillId="32" borderId="0" applyNumberFormat="0" applyBorder="0" applyAlignment="0" applyProtection="0"/>
  </cellStyleXfs>
  <cellXfs count="618">
    <xf numFmtId="0" fontId="0" fillId="0" borderId="0" xfId="0" applyAlignment="1">
      <alignment/>
    </xf>
    <xf numFmtId="14" fontId="5"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14" fontId="9"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14" fontId="9" fillId="33" borderId="0"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14" fontId="5" fillId="33" borderId="10" xfId="0" applyNumberFormat="1" applyFont="1" applyFill="1" applyBorder="1" applyAlignment="1">
      <alignment horizontal="center" vertical="center"/>
    </xf>
    <xf numFmtId="0" fontId="5" fillId="33" borderId="17" xfId="0"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0" fontId="5" fillId="33" borderId="19" xfId="0" applyFont="1" applyFill="1" applyBorder="1" applyAlignment="1">
      <alignment horizontal="center" vertical="top" wrapText="1"/>
    </xf>
    <xf numFmtId="2" fontId="5" fillId="33" borderId="20"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7" fillId="33" borderId="21" xfId="0"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14" fontId="5" fillId="33" borderId="23" xfId="0" applyNumberFormat="1" applyFont="1" applyFill="1" applyBorder="1" applyAlignment="1">
      <alignment horizontal="center" vertical="center" wrapText="1"/>
    </xf>
    <xf numFmtId="0" fontId="2" fillId="33" borderId="24" xfId="0" applyFont="1" applyFill="1" applyBorder="1" applyAlignment="1">
      <alignment vertical="center" wrapText="1"/>
    </xf>
    <xf numFmtId="0" fontId="9" fillId="33" borderId="25" xfId="0" applyFont="1" applyFill="1" applyBorder="1" applyAlignment="1">
      <alignment horizontal="center" vertical="center" wrapText="1"/>
    </xf>
    <xf numFmtId="49" fontId="2" fillId="33" borderId="26" xfId="0" applyNumberFormat="1" applyFont="1" applyFill="1" applyBorder="1" applyAlignment="1">
      <alignment vertical="center" wrapText="1"/>
    </xf>
    <xf numFmtId="49" fontId="2" fillId="33" borderId="17" xfId="0" applyNumberFormat="1" applyFont="1" applyFill="1" applyBorder="1" applyAlignment="1">
      <alignment vertical="center" wrapText="1"/>
    </xf>
    <xf numFmtId="49" fontId="5" fillId="33" borderId="27" xfId="0" applyNumberFormat="1" applyFont="1" applyFill="1" applyBorder="1" applyAlignment="1">
      <alignment horizontal="center" vertical="center" wrapText="1"/>
    </xf>
    <xf numFmtId="0" fontId="5" fillId="33" borderId="22" xfId="0"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6" fillId="33" borderId="28" xfId="0"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1" xfId="0" applyFont="1" applyFill="1" applyBorder="1" applyAlignment="1">
      <alignment horizontal="center" vertical="center" wrapText="1"/>
    </xf>
    <xf numFmtId="14" fontId="9" fillId="33" borderId="23" xfId="0" applyNumberFormat="1" applyFont="1" applyFill="1" applyBorder="1" applyAlignment="1">
      <alignment horizontal="center" vertical="center" wrapText="1"/>
    </xf>
    <xf numFmtId="0" fontId="5" fillId="33" borderId="22" xfId="0" applyFont="1" applyFill="1" applyBorder="1" applyAlignment="1">
      <alignment horizontal="left" vertical="center" wrapText="1"/>
    </xf>
    <xf numFmtId="14" fontId="5" fillId="33" borderId="22"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0" xfId="0" applyFont="1" applyFill="1" applyAlignment="1">
      <alignment/>
    </xf>
    <xf numFmtId="0" fontId="5" fillId="33" borderId="10" xfId="0" applyFont="1" applyFill="1" applyBorder="1" applyAlignment="1">
      <alignment horizontal="center" vertical="center" wrapText="1"/>
    </xf>
    <xf numFmtId="0" fontId="3" fillId="33" borderId="11" xfId="0" applyFont="1" applyFill="1" applyBorder="1" applyAlignment="1">
      <alignment vertical="center" wrapText="1"/>
    </xf>
    <xf numFmtId="0" fontId="5" fillId="33" borderId="23" xfId="0" applyFont="1" applyFill="1" applyBorder="1" applyAlignment="1">
      <alignment horizontal="center" vertical="center" wrapText="1"/>
    </xf>
    <xf numFmtId="0" fontId="2" fillId="33" borderId="0" xfId="0" applyFont="1" applyFill="1" applyAlignment="1">
      <alignment horizontal="left"/>
    </xf>
    <xf numFmtId="0" fontId="3" fillId="33" borderId="30" xfId="0" applyFont="1" applyFill="1" applyBorder="1" applyAlignment="1">
      <alignment horizontal="center" vertical="center" wrapText="1"/>
    </xf>
    <xf numFmtId="0" fontId="2" fillId="33" borderId="0" xfId="0" applyNumberFormat="1" applyFont="1" applyFill="1" applyAlignment="1">
      <alignment/>
    </xf>
    <xf numFmtId="0" fontId="5" fillId="33" borderId="0" xfId="0" applyFont="1" applyFill="1" applyAlignment="1">
      <alignment/>
    </xf>
    <xf numFmtId="0" fontId="2" fillId="33" borderId="0" xfId="0" applyFont="1" applyFill="1" applyBorder="1" applyAlignment="1">
      <alignment horizontal="left" vertical="center" wrapText="1"/>
    </xf>
    <xf numFmtId="14" fontId="5" fillId="33" borderId="12" xfId="0" applyNumberFormat="1" applyFont="1" applyFill="1" applyBorder="1" applyAlignment="1">
      <alignment horizontal="center" vertical="center" wrapText="1"/>
    </xf>
    <xf numFmtId="0" fontId="16" fillId="33" borderId="0" xfId="0" applyFont="1" applyFill="1" applyAlignment="1">
      <alignment/>
    </xf>
    <xf numFmtId="0" fontId="17" fillId="33" borderId="0" xfId="0" applyFont="1" applyFill="1" applyAlignment="1">
      <alignment/>
    </xf>
    <xf numFmtId="0" fontId="3" fillId="33" borderId="11" xfId="0" applyFont="1" applyFill="1" applyBorder="1" applyAlignment="1">
      <alignment horizontal="center" vertical="center" wrapText="1"/>
    </xf>
    <xf numFmtId="14" fontId="15" fillId="33" borderId="12" xfId="0" applyNumberFormat="1" applyFont="1" applyFill="1" applyBorder="1" applyAlignment="1">
      <alignment horizontal="center" vertical="center" wrapText="1"/>
    </xf>
    <xf numFmtId="0" fontId="5" fillId="33" borderId="31" xfId="0" applyFont="1" applyFill="1" applyBorder="1" applyAlignment="1">
      <alignment vertical="center" wrapText="1"/>
    </xf>
    <xf numFmtId="0" fontId="2" fillId="33" borderId="32" xfId="0" applyFont="1" applyFill="1" applyBorder="1" applyAlignment="1">
      <alignment vertical="center" wrapText="1"/>
    </xf>
    <xf numFmtId="0" fontId="5" fillId="33" borderId="24" xfId="0" applyFont="1" applyFill="1" applyBorder="1" applyAlignment="1">
      <alignment vertical="center" wrapText="1"/>
    </xf>
    <xf numFmtId="0" fontId="2" fillId="33" borderId="33" xfId="0" applyFont="1" applyFill="1" applyBorder="1" applyAlignment="1">
      <alignment vertical="center" wrapText="1"/>
    </xf>
    <xf numFmtId="0" fontId="5" fillId="33" borderId="25" xfId="0" applyFont="1" applyFill="1" applyBorder="1" applyAlignment="1">
      <alignment vertical="center" wrapText="1"/>
    </xf>
    <xf numFmtId="0" fontId="5" fillId="33" borderId="0" xfId="0" applyFont="1" applyFill="1" applyBorder="1" applyAlignment="1">
      <alignment horizontal="left" vertical="center" wrapText="1"/>
    </xf>
    <xf numFmtId="14" fontId="5" fillId="33" borderId="0"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49" fontId="5" fillId="33" borderId="26" xfId="0" applyNumberFormat="1" applyFont="1" applyFill="1" applyBorder="1" applyAlignment="1">
      <alignment horizontal="center" vertical="center" wrapText="1"/>
    </xf>
    <xf numFmtId="49" fontId="5" fillId="33" borderId="35" xfId="0" applyNumberFormat="1" applyFont="1" applyFill="1" applyBorder="1" applyAlignment="1">
      <alignment horizontal="center" vertical="center" wrapText="1"/>
    </xf>
    <xf numFmtId="182" fontId="3" fillId="33" borderId="0" xfId="0" applyNumberFormat="1" applyFont="1" applyFill="1" applyAlignment="1">
      <alignment/>
    </xf>
    <xf numFmtId="0" fontId="5" fillId="33" borderId="26" xfId="0" applyFont="1" applyFill="1" applyBorder="1" applyAlignment="1">
      <alignment vertical="center" wrapText="1"/>
    </xf>
    <xf numFmtId="2" fontId="5" fillId="33" borderId="26" xfId="0" applyNumberFormat="1" applyFont="1" applyFill="1" applyBorder="1" applyAlignment="1">
      <alignment vertical="center" wrapText="1"/>
    </xf>
    <xf numFmtId="0" fontId="5" fillId="33" borderId="36" xfId="0" applyFont="1" applyFill="1" applyBorder="1" applyAlignment="1">
      <alignment vertical="center" wrapText="1"/>
    </xf>
    <xf numFmtId="0" fontId="5" fillId="33" borderId="35" xfId="0" applyFont="1" applyFill="1" applyBorder="1" applyAlignment="1">
      <alignment vertical="center" wrapText="1"/>
    </xf>
    <xf numFmtId="14" fontId="5" fillId="33" borderId="12" xfId="0" applyNumberFormat="1" applyFont="1" applyFill="1" applyBorder="1" applyAlignment="1">
      <alignment vertical="center" wrapText="1"/>
    </xf>
    <xf numFmtId="14" fontId="5" fillId="33" borderId="22" xfId="0" applyNumberFormat="1" applyFont="1" applyFill="1" applyBorder="1" applyAlignment="1">
      <alignment vertical="center" wrapText="1"/>
    </xf>
    <xf numFmtId="0" fontId="3" fillId="33" borderId="0" xfId="0" applyFont="1" applyFill="1" applyAlignment="1">
      <alignment/>
    </xf>
    <xf numFmtId="2" fontId="2" fillId="33" borderId="22" xfId="0" applyNumberFormat="1"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33" borderId="13" xfId="0" applyFont="1" applyFill="1" applyBorder="1" applyAlignment="1">
      <alignment horizontal="center" vertical="center"/>
    </xf>
    <xf numFmtId="2" fontId="2" fillId="33" borderId="37"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wrapText="1"/>
    </xf>
    <xf numFmtId="0" fontId="5" fillId="33" borderId="17"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179" fontId="2" fillId="33" borderId="0" xfId="0" applyNumberFormat="1" applyFont="1" applyFill="1" applyAlignment="1">
      <alignment/>
    </xf>
    <xf numFmtId="2" fontId="2" fillId="33" borderId="0" xfId="0" applyNumberFormat="1" applyFont="1" applyFill="1" applyAlignment="1">
      <alignment/>
    </xf>
    <xf numFmtId="172" fontId="6" fillId="33" borderId="0"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5" fillId="33" borderId="0" xfId="0" applyFont="1" applyFill="1" applyAlignment="1">
      <alignment horizontal="left"/>
    </xf>
    <xf numFmtId="0" fontId="2" fillId="33" borderId="0" xfId="0" applyFont="1" applyFill="1" applyBorder="1" applyAlignment="1">
      <alignment horizontal="center" vertical="center" wrapText="1"/>
    </xf>
    <xf numFmtId="0" fontId="72" fillId="33" borderId="0" xfId="0" applyFont="1" applyFill="1" applyAlignment="1">
      <alignment/>
    </xf>
    <xf numFmtId="2" fontId="72" fillId="33" borderId="0" xfId="0" applyNumberFormat="1" applyFont="1" applyFill="1" applyAlignment="1">
      <alignment/>
    </xf>
    <xf numFmtId="0" fontId="73" fillId="33" borderId="0" xfId="0" applyFont="1" applyFill="1" applyAlignment="1">
      <alignment/>
    </xf>
    <xf numFmtId="0" fontId="10" fillId="33" borderId="0" xfId="0" applyFont="1" applyFill="1" applyAlignment="1">
      <alignment vertical="center"/>
    </xf>
    <xf numFmtId="14" fontId="9" fillId="33" borderId="22" xfId="0" applyNumberFormat="1" applyFont="1" applyFill="1" applyBorder="1" applyAlignment="1">
      <alignment horizontal="center" vertical="center" wrapText="1"/>
    </xf>
    <xf numFmtId="0" fontId="74" fillId="33" borderId="0" xfId="0" applyFont="1" applyFill="1" applyAlignment="1">
      <alignment/>
    </xf>
    <xf numFmtId="0" fontId="2" fillId="34" borderId="0" xfId="0" applyFont="1" applyFill="1" applyAlignment="1">
      <alignment/>
    </xf>
    <xf numFmtId="0" fontId="5" fillId="33" borderId="0" xfId="0" applyFont="1" applyFill="1" applyBorder="1" applyAlignment="1">
      <alignment horizontal="center" vertical="center" wrapText="1"/>
    </xf>
    <xf numFmtId="0" fontId="10" fillId="33" borderId="0" xfId="0" applyFont="1" applyFill="1" applyAlignment="1">
      <alignment horizontal="center" vertical="center" wrapText="1"/>
    </xf>
    <xf numFmtId="0" fontId="8" fillId="33" borderId="0" xfId="0" applyFont="1" applyFill="1" applyAlignment="1">
      <alignment horizontal="left" wrapText="1"/>
    </xf>
    <xf numFmtId="0" fontId="5" fillId="33" borderId="0" xfId="0" applyFont="1" applyFill="1" applyAlignment="1">
      <alignment horizontal="left"/>
    </xf>
    <xf numFmtId="0" fontId="9"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173" fontId="5" fillId="33" borderId="22" xfId="0" applyNumberFormat="1" applyFont="1" applyFill="1" applyBorder="1" applyAlignment="1">
      <alignment horizontal="center" vertical="center" wrapText="1"/>
    </xf>
    <xf numFmtId="173" fontId="5"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17"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0" xfId="0" applyFont="1" applyFill="1" applyBorder="1" applyAlignment="1">
      <alignment horizontal="left" vertical="center"/>
    </xf>
    <xf numFmtId="0" fontId="75" fillId="33" borderId="38" xfId="0" applyFont="1" applyFill="1" applyBorder="1" applyAlignment="1">
      <alignment vertical="center"/>
    </xf>
    <xf numFmtId="0" fontId="76" fillId="33" borderId="38" xfId="0" applyFont="1" applyFill="1" applyBorder="1" applyAlignment="1">
      <alignment vertical="center"/>
    </xf>
    <xf numFmtId="14" fontId="15" fillId="33" borderId="22" xfId="0" applyNumberFormat="1" applyFont="1" applyFill="1" applyBorder="1" applyAlignment="1">
      <alignment horizontal="center" vertical="center" wrapText="1"/>
    </xf>
    <xf numFmtId="0" fontId="77" fillId="33" borderId="0" xfId="0" applyFont="1" applyFill="1" applyAlignment="1">
      <alignment vertical="center"/>
    </xf>
    <xf numFmtId="0" fontId="4" fillId="33" borderId="26" xfId="0" applyFont="1" applyFill="1" applyBorder="1" applyAlignment="1">
      <alignment vertical="center" wrapText="1"/>
    </xf>
    <xf numFmtId="49" fontId="3" fillId="33" borderId="11" xfId="0" applyNumberFormat="1" applyFont="1" applyFill="1" applyBorder="1" applyAlignment="1">
      <alignment horizontal="center" vertical="center" wrapText="1"/>
    </xf>
    <xf numFmtId="172" fontId="6" fillId="33" borderId="17" xfId="0" applyNumberFormat="1" applyFont="1" applyFill="1" applyBorder="1" applyAlignment="1">
      <alignment horizontal="center" vertical="center"/>
    </xf>
    <xf numFmtId="0" fontId="78" fillId="33" borderId="0" xfId="0" applyFont="1" applyFill="1" applyAlignment="1">
      <alignment/>
    </xf>
    <xf numFmtId="0" fontId="79" fillId="33" borderId="0" xfId="0" applyFont="1" applyFill="1" applyAlignment="1">
      <alignment/>
    </xf>
    <xf numFmtId="0" fontId="80" fillId="33" borderId="38" xfId="0" applyFont="1" applyFill="1" applyBorder="1" applyAlignment="1">
      <alignment vertical="center"/>
    </xf>
    <xf numFmtId="0" fontId="3" fillId="33" borderId="17"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0" fontId="2" fillId="33" borderId="41"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5" fillId="33" borderId="25" xfId="0" applyFont="1" applyFill="1" applyBorder="1" applyAlignment="1">
      <alignment horizontal="center" vertical="top"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2" fontId="5" fillId="33" borderId="41" xfId="0" applyNumberFormat="1"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40" xfId="0" applyFont="1" applyFill="1" applyBorder="1" applyAlignment="1">
      <alignment horizontal="center" vertical="center"/>
    </xf>
    <xf numFmtId="0" fontId="5" fillId="33" borderId="34"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2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2" fontId="5" fillId="33" borderId="36"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xf>
    <xf numFmtId="2" fontId="6" fillId="33" borderId="22" xfId="0" applyNumberFormat="1" applyFont="1" applyFill="1" applyBorder="1" applyAlignment="1">
      <alignment horizontal="center" vertical="center" wrapText="1"/>
    </xf>
    <xf numFmtId="2" fontId="6" fillId="33" borderId="36" xfId="0" applyNumberFormat="1" applyFont="1" applyFill="1" applyBorder="1" applyAlignment="1">
      <alignment horizontal="center" vertical="center" wrapText="1"/>
    </xf>
    <xf numFmtId="172" fontId="6" fillId="33" borderId="17" xfId="0" applyNumberFormat="1" applyFont="1" applyFill="1" applyBorder="1" applyAlignment="1">
      <alignment horizontal="center" vertical="center" wrapText="1"/>
    </xf>
    <xf numFmtId="172" fontId="6" fillId="33" borderId="22"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xf>
    <xf numFmtId="172" fontId="6" fillId="33" borderId="22" xfId="0" applyNumberFormat="1" applyFont="1" applyFill="1" applyBorder="1" applyAlignment="1">
      <alignment horizontal="center" vertical="center"/>
    </xf>
    <xf numFmtId="0" fontId="6" fillId="33" borderId="19" xfId="0" applyFont="1" applyFill="1" applyBorder="1" applyAlignment="1">
      <alignment horizontal="center" vertical="center" wrapText="1"/>
    </xf>
    <xf numFmtId="0" fontId="5" fillId="33" borderId="45" xfId="0" applyFont="1" applyFill="1" applyBorder="1" applyAlignment="1">
      <alignment horizontal="center" vertical="center" wrapText="1"/>
    </xf>
    <xf numFmtId="14" fontId="78" fillId="33" borderId="0" xfId="0" applyNumberFormat="1"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9" xfId="0"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4"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41" xfId="0" applyFont="1" applyFill="1" applyBorder="1" applyAlignment="1">
      <alignment horizontal="left" vertical="center" wrapText="1"/>
    </xf>
    <xf numFmtId="2" fontId="5" fillId="33" borderId="41"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0" fontId="2" fillId="33" borderId="40" xfId="0" applyFont="1" applyFill="1" applyBorder="1" applyAlignment="1">
      <alignment horizontal="center" vertical="center"/>
    </xf>
    <xf numFmtId="0" fontId="2"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42" xfId="0" applyFont="1" applyFill="1" applyBorder="1" applyAlignment="1">
      <alignment horizontal="center" vertical="center" wrapText="1"/>
    </xf>
    <xf numFmtId="172" fontId="6" fillId="33" borderId="19"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5" fillId="33" borderId="25" xfId="0" applyFont="1" applyFill="1" applyBorder="1" applyAlignment="1">
      <alignment horizontal="center" vertical="top" wrapText="1"/>
    </xf>
    <xf numFmtId="0" fontId="2" fillId="33" borderId="2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4" fillId="33" borderId="17" xfId="0" applyFont="1" applyFill="1" applyBorder="1" applyAlignment="1">
      <alignment horizontal="center" vertical="center" wrapText="1"/>
    </xf>
    <xf numFmtId="2" fontId="5" fillId="33" borderId="48" xfId="0" applyNumberFormat="1" applyFont="1" applyFill="1" applyBorder="1" applyAlignment="1">
      <alignment horizontal="center" vertical="center" wrapText="1"/>
    </xf>
    <xf numFmtId="49" fontId="5" fillId="33" borderId="25" xfId="0" applyNumberFormat="1" applyFont="1" applyFill="1" applyBorder="1" applyAlignment="1">
      <alignment horizontal="center" vertical="center" wrapText="1"/>
    </xf>
    <xf numFmtId="2" fontId="5" fillId="33" borderId="36"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3" fillId="33" borderId="21" xfId="0" applyFont="1" applyFill="1" applyBorder="1" applyAlignment="1">
      <alignment horizontal="center" vertical="center" wrapText="1"/>
    </xf>
    <xf numFmtId="0" fontId="2" fillId="33" borderId="0" xfId="0"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179" fontId="5" fillId="33" borderId="17" xfId="0" applyNumberFormat="1" applyFont="1" applyFill="1" applyBorder="1" applyAlignment="1">
      <alignment horizontal="center" vertical="center" wrapText="1"/>
    </xf>
    <xf numFmtId="14" fontId="15" fillId="33" borderId="22" xfId="0" applyNumberFormat="1" applyFont="1" applyFill="1" applyBorder="1" applyAlignment="1">
      <alignment vertical="center" wrapText="1"/>
    </xf>
    <xf numFmtId="0" fontId="7" fillId="33" borderId="19" xfId="0" applyFont="1" applyFill="1" applyBorder="1" applyAlignment="1">
      <alignment horizontal="center" vertical="center" wrapText="1"/>
    </xf>
    <xf numFmtId="14" fontId="5" fillId="33" borderId="49" xfId="0" applyNumberFormat="1" applyFont="1" applyFill="1" applyBorder="1" applyAlignment="1">
      <alignment horizontal="center" vertical="center"/>
    </xf>
    <xf numFmtId="172" fontId="6" fillId="33" borderId="31" xfId="0" applyNumberFormat="1" applyFont="1" applyFill="1" applyBorder="1" applyAlignment="1">
      <alignment horizontal="center" vertical="center"/>
    </xf>
    <xf numFmtId="179" fontId="5" fillId="33" borderId="26" xfId="0" applyNumberFormat="1" applyFont="1" applyFill="1" applyBorder="1" applyAlignment="1">
      <alignment horizontal="center" vertical="center" wrapText="1"/>
    </xf>
    <xf numFmtId="0" fontId="5" fillId="33" borderId="26" xfId="0"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14" fontId="15" fillId="33" borderId="17"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172" fontId="5" fillId="33" borderId="17" xfId="0" applyNumberFormat="1" applyFont="1" applyFill="1" applyBorder="1" applyAlignment="1">
      <alignment horizontal="center" vertical="center" wrapText="1"/>
    </xf>
    <xf numFmtId="172" fontId="81" fillId="33" borderId="0" xfId="0" applyNumberFormat="1" applyFont="1" applyFill="1" applyAlignment="1">
      <alignment/>
    </xf>
    <xf numFmtId="0" fontId="82" fillId="33" borderId="0" xfId="0" applyFont="1" applyFill="1" applyAlignment="1">
      <alignment/>
    </xf>
    <xf numFmtId="2" fontId="6" fillId="33" borderId="31"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5" fillId="33" borderId="2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5" fillId="33" borderId="35" xfId="0"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17" xfId="0"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0" fontId="9" fillId="33" borderId="17" xfId="0" applyFont="1" applyFill="1" applyBorder="1" applyAlignment="1">
      <alignment horizontal="center" vertical="center" wrapText="1"/>
    </xf>
    <xf numFmtId="2" fontId="9" fillId="33" borderId="17" xfId="0" applyNumberFormat="1" applyFont="1" applyFill="1" applyBorder="1" applyAlignment="1">
      <alignment horizontal="center" vertical="center" wrapText="1"/>
    </xf>
    <xf numFmtId="2" fontId="9" fillId="33" borderId="26" xfId="0" applyNumberFormat="1" applyFont="1" applyFill="1" applyBorder="1" applyAlignment="1">
      <alignment horizontal="center" vertical="center" wrapText="1"/>
    </xf>
    <xf numFmtId="2" fontId="9" fillId="33" borderId="27" xfId="0" applyNumberFormat="1" applyFont="1" applyFill="1" applyBorder="1" applyAlignment="1">
      <alignment horizontal="center" vertical="center" wrapText="1"/>
    </xf>
    <xf numFmtId="0" fontId="9" fillId="33" borderId="22" xfId="0" applyFont="1" applyFill="1" applyBorder="1" applyAlignment="1">
      <alignment horizontal="center" vertical="center" wrapText="1"/>
    </xf>
    <xf numFmtId="2" fontId="9" fillId="33" borderId="35" xfId="0" applyNumberFormat="1" applyFont="1" applyFill="1" applyBorder="1" applyAlignment="1">
      <alignment horizontal="center" vertical="center" wrapText="1"/>
    </xf>
    <xf numFmtId="14" fontId="5" fillId="33" borderId="51" xfId="0" applyNumberFormat="1" applyFont="1" applyFill="1" applyBorder="1" applyAlignment="1">
      <alignment horizontal="center" vertical="center"/>
    </xf>
    <xf numFmtId="172" fontId="83" fillId="33" borderId="0" xfId="0" applyNumberFormat="1" applyFont="1" applyFill="1" applyAlignment="1">
      <alignment/>
    </xf>
    <xf numFmtId="2" fontId="83" fillId="33" borderId="0" xfId="0" applyNumberFormat="1" applyFont="1" applyFill="1" applyAlignment="1">
      <alignment/>
    </xf>
    <xf numFmtId="14" fontId="5" fillId="33" borderId="24"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33" borderId="41"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10" fillId="33" borderId="0" xfId="0" applyFont="1" applyFill="1" applyAlignment="1">
      <alignment horizontal="center" vertical="center" wrapText="1"/>
    </xf>
    <xf numFmtId="0" fontId="8" fillId="33" borderId="0" xfId="0" applyFont="1" applyFill="1" applyAlignment="1">
      <alignment horizontal="left" wrapText="1"/>
    </xf>
    <xf numFmtId="0" fontId="13" fillId="33" borderId="52" xfId="0"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5" fillId="33" borderId="25" xfId="0" applyFont="1" applyFill="1" applyBorder="1" applyAlignment="1">
      <alignment horizontal="center" vertical="top" wrapText="1"/>
    </xf>
    <xf numFmtId="0" fontId="9" fillId="33" borderId="25" xfId="0" applyFont="1" applyFill="1" applyBorder="1" applyAlignment="1">
      <alignment horizontal="center" vertical="center" wrapText="1"/>
    </xf>
    <xf numFmtId="2" fontId="84" fillId="33" borderId="0" xfId="0" applyNumberFormat="1" applyFont="1" applyFill="1" applyAlignment="1">
      <alignment vertical="center"/>
    </xf>
    <xf numFmtId="49" fontId="2" fillId="33" borderId="39" xfId="0" applyNumberFormat="1" applyFont="1" applyFill="1" applyBorder="1" applyAlignment="1">
      <alignment horizontal="center" vertical="center" wrapText="1"/>
    </xf>
    <xf numFmtId="0" fontId="2" fillId="33" borderId="41" xfId="0" applyFont="1" applyFill="1" applyBorder="1" applyAlignment="1">
      <alignment horizontal="left" vertical="center" wrapText="1"/>
    </xf>
    <xf numFmtId="2" fontId="5" fillId="33" borderId="26" xfId="0" applyNumberFormat="1" applyFont="1" applyFill="1" applyBorder="1" applyAlignment="1">
      <alignment horizontal="center" vertical="center" wrapText="1"/>
    </xf>
    <xf numFmtId="0" fontId="2" fillId="33" borderId="36" xfId="0" applyFont="1" applyFill="1" applyBorder="1" applyAlignment="1">
      <alignment horizontal="left" vertical="center" wrapText="1"/>
    </xf>
    <xf numFmtId="0" fontId="5" fillId="33" borderId="26"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3" fillId="33" borderId="21" xfId="0"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xf>
    <xf numFmtId="14" fontId="5" fillId="0" borderId="16" xfId="0" applyNumberFormat="1" applyFont="1" applyFill="1" applyBorder="1" applyAlignment="1">
      <alignment horizontal="center" vertical="center" wrapText="1"/>
    </xf>
    <xf numFmtId="14" fontId="5" fillId="33" borderId="17"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14" fontId="5" fillId="33" borderId="28" xfId="0" applyNumberFormat="1" applyFont="1" applyFill="1" applyBorder="1" applyAlignment="1">
      <alignment horizontal="center" vertical="center" wrapText="1"/>
    </xf>
    <xf numFmtId="172" fontId="6" fillId="33" borderId="31"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2" fontId="6" fillId="33" borderId="22" xfId="0" applyNumberFormat="1" applyFont="1" applyFill="1" applyBorder="1" applyAlignment="1">
      <alignment horizontal="center" vertical="center"/>
    </xf>
    <xf numFmtId="2" fontId="6" fillId="33" borderId="25" xfId="0" applyNumberFormat="1"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14" fontId="2" fillId="33" borderId="25" xfId="0" applyNumberFormat="1" applyFont="1" applyFill="1" applyBorder="1" applyAlignment="1">
      <alignment horizontal="center" vertical="center" wrapText="1"/>
    </xf>
    <xf numFmtId="14" fontId="15" fillId="33" borderId="50" xfId="0" applyNumberFormat="1" applyFont="1" applyFill="1" applyBorder="1" applyAlignment="1">
      <alignment horizontal="center" vertical="center" wrapText="1"/>
    </xf>
    <xf numFmtId="14" fontId="15" fillId="33" borderId="54" xfId="0" applyNumberFormat="1" applyFont="1" applyFill="1" applyBorder="1" applyAlignment="1">
      <alignment horizontal="center" vertical="center" wrapText="1"/>
    </xf>
    <xf numFmtId="0" fontId="2" fillId="33" borderId="24" xfId="0" applyFont="1" applyFill="1" applyBorder="1" applyAlignment="1">
      <alignment horizontal="center" vertical="top" wrapText="1"/>
    </xf>
    <xf numFmtId="0" fontId="2" fillId="33" borderId="25" xfId="0" applyFont="1" applyFill="1" applyBorder="1" applyAlignment="1">
      <alignment horizontal="center" vertical="top"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5" fillId="33" borderId="31"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31"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14" fontId="5" fillId="33" borderId="50"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33" borderId="54"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14" fontId="5" fillId="33" borderId="24" xfId="0" applyNumberFormat="1" applyFont="1" applyFill="1" applyBorder="1" applyAlignment="1">
      <alignment horizontal="center" vertical="center" wrapText="1"/>
    </xf>
    <xf numFmtId="14" fontId="5" fillId="33" borderId="19" xfId="0" applyNumberFormat="1"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5" xfId="0" applyFont="1" applyFill="1" applyBorder="1" applyAlignment="1">
      <alignment horizontal="center" vertical="center" wrapText="1"/>
    </xf>
    <xf numFmtId="14" fontId="15" fillId="33" borderId="52" xfId="0" applyNumberFormat="1"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58" xfId="0" applyFont="1" applyFill="1" applyBorder="1" applyAlignment="1">
      <alignment horizontal="center" vertical="center" wrapText="1"/>
    </xf>
    <xf numFmtId="14" fontId="9" fillId="33" borderId="31" xfId="0" applyNumberFormat="1" applyFont="1" applyFill="1" applyBorder="1" applyAlignment="1">
      <alignment horizontal="center" vertical="center" wrapText="1"/>
    </xf>
    <xf numFmtId="14" fontId="9" fillId="33" borderId="24" xfId="0" applyNumberFormat="1" applyFont="1" applyFill="1" applyBorder="1" applyAlignment="1">
      <alignment horizontal="center" vertical="center" wrapText="1"/>
    </xf>
    <xf numFmtId="14" fontId="9" fillId="33" borderId="25" xfId="0" applyNumberFormat="1" applyFont="1" applyFill="1" applyBorder="1" applyAlignment="1">
      <alignment horizontal="center" vertical="center" wrapText="1"/>
    </xf>
    <xf numFmtId="14" fontId="5" fillId="33" borderId="25" xfId="0" applyNumberFormat="1"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14" fontId="9" fillId="33" borderId="50" xfId="0" applyNumberFormat="1" applyFont="1" applyFill="1" applyBorder="1" applyAlignment="1">
      <alignment horizontal="center" vertical="center" wrapText="1"/>
    </xf>
    <xf numFmtId="14" fontId="9" fillId="33" borderId="52" xfId="0" applyNumberFormat="1" applyFont="1" applyFill="1" applyBorder="1" applyAlignment="1">
      <alignment horizontal="center" vertical="center" wrapText="1"/>
    </xf>
    <xf numFmtId="14" fontId="9" fillId="33" borderId="54" xfId="0" applyNumberFormat="1"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14" fontId="5" fillId="33" borderId="49" xfId="0" applyNumberFormat="1" applyFont="1" applyFill="1" applyBorder="1" applyAlignment="1">
      <alignment horizontal="center" vertical="center" wrapText="1"/>
    </xf>
    <xf numFmtId="14" fontId="9" fillId="33" borderId="49" xfId="0" applyNumberFormat="1" applyFont="1" applyFill="1" applyBorder="1" applyAlignment="1">
      <alignment horizontal="center" vertical="center" wrapText="1"/>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14" fontId="15" fillId="33" borderId="31" xfId="0" applyNumberFormat="1" applyFont="1" applyFill="1" applyBorder="1" applyAlignment="1">
      <alignment horizontal="center" vertical="center" wrapText="1"/>
    </xf>
    <xf numFmtId="14" fontId="15" fillId="33" borderId="19"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172" fontId="5" fillId="33" borderId="28" xfId="0" applyNumberFormat="1" applyFont="1" applyFill="1" applyBorder="1" applyAlignment="1">
      <alignment horizontal="center" vertical="center" wrapText="1"/>
    </xf>
    <xf numFmtId="172" fontId="5" fillId="33" borderId="24" xfId="0" applyNumberFormat="1" applyFont="1" applyFill="1" applyBorder="1" applyAlignment="1">
      <alignment horizontal="center" vertical="center" wrapText="1"/>
    </xf>
    <xf numFmtId="172" fontId="5" fillId="33" borderId="25" xfId="0" applyNumberFormat="1" applyFont="1" applyFill="1" applyBorder="1" applyAlignment="1">
      <alignment horizontal="center" vertical="center" wrapText="1"/>
    </xf>
    <xf numFmtId="0" fontId="5" fillId="33" borderId="19" xfId="0" applyFont="1" applyFill="1" applyBorder="1" applyAlignment="1">
      <alignment horizontal="left" vertical="center" wrapText="1"/>
    </xf>
    <xf numFmtId="0" fontId="4" fillId="33" borderId="41"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4" xfId="0" applyFont="1" applyFill="1" applyBorder="1" applyAlignment="1">
      <alignment horizontal="center" vertical="center" wrapText="1"/>
    </xf>
    <xf numFmtId="172" fontId="6" fillId="33" borderId="31" xfId="0" applyNumberFormat="1" applyFont="1" applyFill="1" applyBorder="1" applyAlignment="1">
      <alignment horizontal="center" vertical="center" wrapText="1"/>
    </xf>
    <xf numFmtId="172" fontId="6" fillId="33" borderId="24" xfId="0" applyNumberFormat="1"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21" xfId="0" applyFont="1" applyFill="1" applyBorder="1" applyAlignment="1">
      <alignment horizontal="center" vertical="center" wrapText="1"/>
    </xf>
    <xf numFmtId="2" fontId="6" fillId="33" borderId="28" xfId="0" applyNumberFormat="1" applyFont="1" applyFill="1" applyBorder="1" applyAlignment="1">
      <alignment horizontal="center" wrapText="1"/>
    </xf>
    <xf numFmtId="2" fontId="6" fillId="33" borderId="24" xfId="0" applyNumberFormat="1" applyFont="1" applyFill="1" applyBorder="1" applyAlignment="1">
      <alignment horizont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3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46"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5" fillId="33" borderId="0" xfId="0" applyFont="1" applyFill="1" applyBorder="1" applyAlignment="1">
      <alignment horizontal="left" wrapText="1"/>
    </xf>
    <xf numFmtId="0" fontId="12" fillId="33" borderId="48" xfId="0" applyFont="1" applyFill="1" applyBorder="1" applyAlignment="1">
      <alignment horizontal="left" vertical="center"/>
    </xf>
    <xf numFmtId="0" fontId="12" fillId="33" borderId="61" xfId="0" applyFont="1" applyFill="1" applyBorder="1" applyAlignment="1">
      <alignment horizontal="left" vertical="center"/>
    </xf>
    <xf numFmtId="0" fontId="12" fillId="33" borderId="27" xfId="0" applyFont="1" applyFill="1" applyBorder="1" applyAlignment="1">
      <alignment horizontal="left" vertical="center"/>
    </xf>
    <xf numFmtId="0" fontId="12" fillId="33" borderId="20" xfId="0" applyFont="1" applyFill="1" applyBorder="1" applyAlignment="1">
      <alignment horizontal="left" vertical="center"/>
    </xf>
    <xf numFmtId="0" fontId="12" fillId="33" borderId="60" xfId="0" applyFont="1" applyFill="1" applyBorder="1" applyAlignment="1">
      <alignment horizontal="left" vertical="center"/>
    </xf>
    <xf numFmtId="0" fontId="12" fillId="33" borderId="18" xfId="0" applyFont="1" applyFill="1" applyBorder="1" applyAlignment="1">
      <alignment horizontal="left" vertical="center"/>
    </xf>
    <xf numFmtId="0" fontId="5" fillId="33" borderId="0" xfId="0" applyFont="1" applyFill="1" applyBorder="1" applyAlignment="1">
      <alignment horizontal="left" vertical="top" wrapText="1"/>
    </xf>
    <xf numFmtId="0" fontId="5" fillId="33" borderId="62"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33" borderId="0" xfId="0" applyFont="1" applyFill="1" applyAlignment="1">
      <alignment horizontal="left" vertical="top" wrapText="1"/>
    </xf>
    <xf numFmtId="0" fontId="6" fillId="33" borderId="25" xfId="0" applyFont="1" applyFill="1" applyBorder="1" applyAlignment="1">
      <alignment horizontal="center" vertical="center" wrapText="1"/>
    </xf>
    <xf numFmtId="0" fontId="5" fillId="33" borderId="0" xfId="0" applyFont="1" applyFill="1" applyAlignment="1">
      <alignment horizontal="left"/>
    </xf>
    <xf numFmtId="0" fontId="5" fillId="33" borderId="0" xfId="0" applyFont="1" applyFill="1" applyAlignment="1">
      <alignment horizontal="right"/>
    </xf>
    <xf numFmtId="0" fontId="5" fillId="33" borderId="0" xfId="0" applyFont="1" applyFill="1" applyBorder="1" applyAlignment="1">
      <alignment horizontal="justify" wrapText="1"/>
    </xf>
    <xf numFmtId="0" fontId="5" fillId="33" borderId="0" xfId="0" applyFont="1" applyFill="1" applyBorder="1" applyAlignment="1">
      <alignment horizontal="justify"/>
    </xf>
    <xf numFmtId="0" fontId="5" fillId="33" borderId="63" xfId="0" applyFont="1" applyFill="1" applyBorder="1" applyAlignment="1">
      <alignment horizontal="center" vertical="center" wrapText="1"/>
    </xf>
    <xf numFmtId="0" fontId="4" fillId="33" borderId="56" xfId="0" applyFont="1" applyFill="1" applyBorder="1" applyAlignment="1">
      <alignment horizontal="center" vertical="center" wrapText="1"/>
    </xf>
    <xf numFmtId="0" fontId="4" fillId="33" borderId="64"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65"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5" fillId="33" borderId="52"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0" fillId="33" borderId="0" xfId="0" applyFont="1" applyFill="1" applyAlignment="1">
      <alignment horizontal="center" vertical="center" wrapText="1"/>
    </xf>
    <xf numFmtId="0" fontId="8" fillId="33" borderId="0" xfId="0" applyFont="1" applyFill="1" applyAlignment="1">
      <alignment horizontal="left" wrapText="1"/>
    </xf>
    <xf numFmtId="0" fontId="3" fillId="33" borderId="43"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44" xfId="0" applyFont="1" applyFill="1" applyBorder="1" applyAlignment="1">
      <alignment horizontal="center" vertical="center" wrapText="1"/>
    </xf>
    <xf numFmtId="2" fontId="5" fillId="33" borderId="41"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1" fillId="33" borderId="69" xfId="0" applyFont="1" applyFill="1" applyBorder="1" applyAlignment="1">
      <alignment horizontal="left" vertical="center" wrapText="1"/>
    </xf>
    <xf numFmtId="0" fontId="11" fillId="33" borderId="63" xfId="0" applyFont="1" applyFill="1" applyBorder="1" applyAlignment="1">
      <alignment horizontal="left" vertical="center" wrapText="1"/>
    </xf>
    <xf numFmtId="0" fontId="11" fillId="33" borderId="35" xfId="0" applyFont="1" applyFill="1" applyBorder="1" applyAlignment="1">
      <alignment horizontal="left" vertical="center" wrapText="1"/>
    </xf>
    <xf numFmtId="0" fontId="15" fillId="33" borderId="48"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172" fontId="2" fillId="33" borderId="41" xfId="0" applyNumberFormat="1" applyFont="1" applyFill="1" applyBorder="1" applyAlignment="1">
      <alignment horizontal="center" vertical="center" wrapText="1"/>
    </xf>
    <xf numFmtId="172" fontId="2" fillId="33" borderId="26" xfId="0" applyNumberFormat="1"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5" fillId="33" borderId="6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26" xfId="0" applyFont="1" applyFill="1" applyBorder="1" applyAlignment="1">
      <alignment horizontal="center" vertical="center"/>
    </xf>
    <xf numFmtId="0" fontId="85" fillId="33" borderId="0" xfId="0" applyFont="1" applyFill="1" applyBorder="1" applyAlignment="1">
      <alignment horizontal="left" vertical="top" wrapText="1"/>
    </xf>
    <xf numFmtId="0" fontId="85" fillId="33" borderId="0" xfId="0" applyFont="1" applyFill="1" applyAlignment="1">
      <alignment horizontal="left" vertical="top" wrapText="1"/>
    </xf>
    <xf numFmtId="0" fontId="16" fillId="33" borderId="0" xfId="0" applyFont="1" applyFill="1" applyBorder="1" applyAlignment="1">
      <alignment/>
    </xf>
    <xf numFmtId="0" fontId="16" fillId="33" borderId="0" xfId="0" applyFont="1" applyFill="1" applyAlignment="1">
      <alignment/>
    </xf>
    <xf numFmtId="0" fontId="5" fillId="33" borderId="41"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2" fillId="33" borderId="63"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26"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8" xfId="0" applyFont="1" applyFill="1" applyBorder="1" applyAlignment="1">
      <alignment horizontal="center" vertical="center"/>
    </xf>
    <xf numFmtId="0" fontId="5" fillId="33" borderId="37" xfId="0"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6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18" xfId="0" applyFont="1" applyFill="1" applyBorder="1" applyAlignment="1">
      <alignment horizontal="center" vertical="center"/>
    </xf>
    <xf numFmtId="49" fontId="2" fillId="33" borderId="33" xfId="0" applyNumberFormat="1" applyFont="1" applyFill="1" applyBorder="1" applyAlignment="1">
      <alignment horizontal="center" vertical="center" wrapText="1"/>
    </xf>
    <xf numFmtId="0" fontId="3" fillId="33" borderId="42"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3" fillId="33" borderId="28"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9" xfId="0" applyFont="1" applyFill="1" applyBorder="1" applyAlignment="1">
      <alignment horizontal="center" vertical="center"/>
    </xf>
    <xf numFmtId="0" fontId="4" fillId="33" borderId="6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86" fillId="33" borderId="38" xfId="0" applyFont="1" applyFill="1" applyBorder="1" applyAlignment="1">
      <alignment horizontal="center" vertical="top" wrapText="1"/>
    </xf>
    <xf numFmtId="0" fontId="12" fillId="33" borderId="57" xfId="0" applyFont="1" applyFill="1" applyBorder="1" applyAlignment="1">
      <alignment horizontal="left" vertical="center"/>
    </xf>
    <xf numFmtId="0" fontId="12" fillId="33" borderId="37" xfId="0" applyFont="1" applyFill="1" applyBorder="1" applyAlignment="1">
      <alignment horizontal="left" vertical="center"/>
    </xf>
    <xf numFmtId="0" fontId="12" fillId="33" borderId="58" xfId="0" applyFont="1" applyFill="1" applyBorder="1" applyAlignment="1">
      <alignment horizontal="left" vertical="center"/>
    </xf>
    <xf numFmtId="0" fontId="14" fillId="33" borderId="59" xfId="0" applyFont="1" applyFill="1" applyBorder="1" applyAlignment="1">
      <alignment horizontal="left" vertical="center" wrapText="1"/>
    </xf>
    <xf numFmtId="0" fontId="14" fillId="33" borderId="53" xfId="0" applyFont="1" applyFill="1" applyBorder="1" applyAlignment="1">
      <alignment horizontal="left" vertical="center" wrapText="1"/>
    </xf>
    <xf numFmtId="0" fontId="14" fillId="33" borderId="21" xfId="0" applyFont="1" applyFill="1" applyBorder="1" applyAlignment="1">
      <alignment horizontal="left" vertical="center" wrapText="1"/>
    </xf>
    <xf numFmtId="0" fontId="2" fillId="33" borderId="39"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40" xfId="0" applyFont="1" applyFill="1" applyBorder="1" applyAlignment="1">
      <alignment horizontal="center" vertical="center"/>
    </xf>
    <xf numFmtId="0" fontId="5" fillId="33" borderId="34" xfId="0" applyFont="1" applyFill="1" applyBorder="1" applyAlignment="1">
      <alignment horizontal="center" vertical="center" wrapText="1"/>
    </xf>
    <xf numFmtId="14" fontId="15" fillId="33" borderId="25" xfId="0" applyNumberFormat="1" applyFont="1" applyFill="1" applyBorder="1" applyAlignment="1">
      <alignment horizontal="center" vertical="center" wrapText="1"/>
    </xf>
    <xf numFmtId="14" fontId="2" fillId="33" borderId="24" xfId="0" applyNumberFormat="1" applyFont="1" applyFill="1" applyBorder="1" applyAlignment="1">
      <alignment horizontal="center" vertical="center" wrapText="1"/>
    </xf>
    <xf numFmtId="14" fontId="5" fillId="33" borderId="36" xfId="0" applyNumberFormat="1" applyFont="1" applyFill="1" applyBorder="1" applyAlignment="1">
      <alignment horizontal="center" vertical="center" wrapText="1"/>
    </xf>
    <xf numFmtId="14" fontId="5" fillId="33" borderId="35" xfId="0" applyNumberFormat="1" applyFont="1" applyFill="1" applyBorder="1" applyAlignment="1">
      <alignment horizontal="center" vertical="center" wrapText="1"/>
    </xf>
    <xf numFmtId="14" fontId="9" fillId="33" borderId="70" xfId="0" applyNumberFormat="1" applyFont="1" applyFill="1" applyBorder="1" applyAlignment="1">
      <alignment horizontal="center" vertical="center" wrapText="1"/>
    </xf>
    <xf numFmtId="14" fontId="9" fillId="33" borderId="71" xfId="0" applyNumberFormat="1" applyFont="1" applyFill="1" applyBorder="1" applyAlignment="1">
      <alignment horizontal="center" vertical="center" wrapText="1"/>
    </xf>
    <xf numFmtId="14" fontId="9" fillId="33" borderId="72" xfId="0" applyNumberFormat="1"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62" xfId="0" applyFont="1" applyFill="1" applyBorder="1" applyAlignment="1">
      <alignment horizontal="center" vertical="center" wrapText="1"/>
    </xf>
    <xf numFmtId="2" fontId="6" fillId="33" borderId="28"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24" xfId="0" applyNumberFormat="1" applyFont="1" applyFill="1" applyBorder="1" applyAlignment="1">
      <alignment horizontal="center" vertical="center" wrapText="1"/>
    </xf>
    <xf numFmtId="49" fontId="5" fillId="33" borderId="25" xfId="0" applyNumberFormat="1" applyFont="1" applyFill="1" applyBorder="1" applyAlignment="1">
      <alignment horizontal="center" vertical="center" wrapText="1"/>
    </xf>
    <xf numFmtId="0" fontId="4" fillId="33" borderId="68" xfId="0" applyFont="1" applyFill="1" applyBorder="1" applyAlignment="1">
      <alignment horizontal="center" vertical="center" wrapText="1"/>
    </xf>
    <xf numFmtId="0" fontId="2" fillId="33" borderId="31" xfId="0" applyFont="1" applyFill="1" applyBorder="1" applyAlignment="1">
      <alignment horizontal="center" vertical="top" wrapText="1"/>
    </xf>
    <xf numFmtId="14" fontId="13" fillId="33" borderId="31" xfId="0" applyNumberFormat="1" applyFont="1" applyFill="1" applyBorder="1" applyAlignment="1">
      <alignment horizontal="center" vertical="center" wrapText="1"/>
    </xf>
    <xf numFmtId="14" fontId="13" fillId="33" borderId="25" xfId="0" applyNumberFormat="1" applyFont="1" applyFill="1" applyBorder="1" applyAlignment="1">
      <alignment horizontal="center" vertical="center" wrapText="1"/>
    </xf>
    <xf numFmtId="14" fontId="13" fillId="33" borderId="50" xfId="0" applyNumberFormat="1" applyFont="1" applyFill="1" applyBorder="1" applyAlignment="1">
      <alignment horizontal="center" vertical="center" wrapText="1"/>
    </xf>
    <xf numFmtId="14" fontId="13" fillId="33" borderId="54" xfId="0" applyNumberFormat="1"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4" fillId="33" borderId="17" xfId="0" applyFont="1" applyFill="1" applyBorder="1" applyAlignment="1">
      <alignment horizontal="center" vertical="center" wrapText="1"/>
    </xf>
    <xf numFmtId="14" fontId="18" fillId="33" borderId="31" xfId="0" applyNumberFormat="1" applyFont="1" applyFill="1" applyBorder="1" applyAlignment="1">
      <alignment horizontal="center" vertical="center" wrapText="1"/>
    </xf>
    <xf numFmtId="14" fontId="18" fillId="33" borderId="24" xfId="0" applyNumberFormat="1" applyFont="1" applyFill="1" applyBorder="1" applyAlignment="1">
      <alignment horizontal="center" vertical="center" wrapText="1"/>
    </xf>
    <xf numFmtId="14" fontId="18" fillId="33" borderId="25"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54" xfId="0" applyNumberFormat="1" applyFont="1" applyFill="1" applyBorder="1" applyAlignment="1">
      <alignment horizontal="center" vertical="center" wrapText="1"/>
    </xf>
    <xf numFmtId="14" fontId="12" fillId="33" borderId="31" xfId="0" applyNumberFormat="1" applyFont="1" applyFill="1" applyBorder="1" applyAlignment="1">
      <alignment horizontal="center" vertical="center" wrapText="1"/>
    </xf>
    <xf numFmtId="14" fontId="12" fillId="33" borderId="24" xfId="0" applyNumberFormat="1" applyFont="1" applyFill="1" applyBorder="1" applyAlignment="1">
      <alignment horizontal="center" vertical="center" wrapText="1"/>
    </xf>
    <xf numFmtId="14" fontId="12" fillId="33" borderId="25" xfId="0" applyNumberFormat="1"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2" fillId="33" borderId="61" xfId="0" applyFont="1" applyFill="1" applyBorder="1" applyAlignment="1">
      <alignment horizontal="left" vertical="center" wrapText="1"/>
    </xf>
    <xf numFmtId="0" fontId="9" fillId="33" borderId="48"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5" fillId="33" borderId="50" xfId="0" applyFont="1" applyFill="1" applyBorder="1" applyAlignment="1">
      <alignment horizontal="center" vertical="center" wrapText="1"/>
    </xf>
    <xf numFmtId="2" fontId="5" fillId="33" borderId="48"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14" fontId="12" fillId="33" borderId="50" xfId="0" applyNumberFormat="1" applyFont="1" applyFill="1" applyBorder="1" applyAlignment="1">
      <alignment horizontal="center" vertical="center" wrapText="1"/>
    </xf>
    <xf numFmtId="14" fontId="12" fillId="33" borderId="52" xfId="0" applyNumberFormat="1" applyFont="1" applyFill="1" applyBorder="1" applyAlignment="1">
      <alignment horizontal="center" vertical="center" wrapText="1"/>
    </xf>
    <xf numFmtId="14" fontId="12" fillId="33" borderId="49" xfId="0" applyNumberFormat="1" applyFont="1" applyFill="1" applyBorder="1" applyAlignment="1">
      <alignment horizontal="center" vertical="center" wrapText="1"/>
    </xf>
    <xf numFmtId="0" fontId="9" fillId="33" borderId="37"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wrapText="1"/>
    </xf>
    <xf numFmtId="0" fontId="2" fillId="33" borderId="17"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19" fillId="33" borderId="28"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5" fillId="33" borderId="31" xfId="0" applyFont="1" applyFill="1" applyBorder="1" applyAlignment="1">
      <alignment horizontal="center" vertical="top" wrapText="1"/>
    </xf>
    <xf numFmtId="0" fontId="5" fillId="33" borderId="24" xfId="0" applyFont="1" applyFill="1" applyBorder="1" applyAlignment="1">
      <alignment horizontal="center" vertical="top" wrapText="1"/>
    </xf>
    <xf numFmtId="0" fontId="5" fillId="33" borderId="25" xfId="0" applyFont="1" applyFill="1" applyBorder="1" applyAlignment="1">
      <alignment horizontal="center" vertical="top" wrapText="1"/>
    </xf>
    <xf numFmtId="14" fontId="2" fillId="33" borderId="47" xfId="0" applyNumberFormat="1" applyFont="1" applyFill="1" applyBorder="1" applyAlignment="1">
      <alignment horizontal="center" vertical="center" wrapText="1"/>
    </xf>
    <xf numFmtId="0" fontId="3" fillId="33" borderId="34" xfId="0" applyFont="1" applyFill="1" applyBorder="1" applyAlignment="1">
      <alignment horizontal="center" vertical="center" wrapText="1"/>
    </xf>
    <xf numFmtId="0" fontId="6" fillId="33" borderId="31" xfId="0" applyFont="1" applyFill="1" applyBorder="1" applyAlignment="1">
      <alignment horizontal="center" vertical="center"/>
    </xf>
    <xf numFmtId="0" fontId="6" fillId="33" borderId="24" xfId="0" applyFont="1" applyFill="1" applyBorder="1" applyAlignment="1">
      <alignment horizontal="center" vertical="center"/>
    </xf>
    <xf numFmtId="0" fontId="2" fillId="33" borderId="50"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87" fillId="33" borderId="38" xfId="0" applyFont="1" applyFill="1" applyBorder="1" applyAlignment="1">
      <alignment horizontal="justify" vertical="top" wrapText="1"/>
    </xf>
    <xf numFmtId="0" fontId="87" fillId="33" borderId="0" xfId="0" applyFont="1" applyFill="1" applyAlignment="1">
      <alignment horizontal="justify" vertical="top" wrapText="1"/>
    </xf>
    <xf numFmtId="2" fontId="5" fillId="0" borderId="36" xfId="0" applyNumberFormat="1"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0" fontId="2" fillId="33" borderId="57"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11" fillId="33" borderId="69"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2" fontId="6" fillId="33" borderId="27" xfId="0" applyNumberFormat="1" applyFont="1" applyFill="1" applyBorder="1" applyAlignment="1">
      <alignment horizontal="center" vertical="center" wrapText="1"/>
    </xf>
    <xf numFmtId="2" fontId="6" fillId="33" borderId="47" xfId="0" applyNumberFormat="1" applyFont="1" applyFill="1" applyBorder="1" applyAlignment="1">
      <alignment horizontal="center" vertical="center" wrapText="1"/>
    </xf>
    <xf numFmtId="172" fontId="6" fillId="33" borderId="19" xfId="0" applyNumberFormat="1" applyFont="1" applyFill="1" applyBorder="1" applyAlignment="1">
      <alignment horizontal="center" vertical="center" wrapText="1"/>
    </xf>
    <xf numFmtId="14" fontId="9" fillId="33" borderId="19"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18" xfId="0" applyFont="1" applyFill="1" applyBorder="1" applyAlignment="1">
      <alignment horizontal="center" vertical="center" wrapText="1"/>
    </xf>
    <xf numFmtId="14" fontId="12" fillId="33" borderId="70" xfId="0" applyNumberFormat="1" applyFont="1" applyFill="1" applyBorder="1" applyAlignment="1">
      <alignment horizontal="center" vertical="center" wrapText="1"/>
    </xf>
    <xf numFmtId="14" fontId="12" fillId="33" borderId="71" xfId="0" applyNumberFormat="1" applyFont="1" applyFill="1" applyBorder="1" applyAlignment="1">
      <alignment horizontal="center" vertical="center" wrapText="1"/>
    </xf>
    <xf numFmtId="14" fontId="12" fillId="33" borderId="72" xfId="0" applyNumberFormat="1"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2"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2" fillId="33" borderId="60" xfId="0" applyFont="1" applyFill="1" applyBorder="1" applyAlignment="1">
      <alignment horizontal="left" vertical="center" wrapText="1"/>
    </xf>
    <xf numFmtId="0" fontId="13" fillId="33" borderId="2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220"/>
  <sheetViews>
    <sheetView tabSelected="1" view="pageBreakPreview" zoomScaleSheetLayoutView="100" zoomScalePageLayoutView="0" workbookViewId="0" topLeftCell="A158">
      <selection activeCell="I151" sqref="I151:I159"/>
    </sheetView>
  </sheetViews>
  <sheetFormatPr defaultColWidth="9.00390625" defaultRowHeight="12.75"/>
  <cols>
    <col min="1" max="1" width="5.75390625" style="39" customWidth="1"/>
    <col min="2" max="2" width="35.00390625" style="39" customWidth="1"/>
    <col min="3" max="3" width="10.25390625" style="39" customWidth="1"/>
    <col min="4" max="4" width="14.25390625" style="39" customWidth="1"/>
    <col min="5" max="5" width="14.37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26.375" style="39" customWidth="1"/>
    <col min="12" max="16384" width="9.125" style="39" customWidth="1"/>
  </cols>
  <sheetData>
    <row r="1" spans="1:10" ht="18.75">
      <c r="A1" s="411" t="s">
        <v>57</v>
      </c>
      <c r="B1" s="411"/>
      <c r="C1" s="411"/>
      <c r="D1" s="411"/>
      <c r="E1" s="411"/>
      <c r="F1" s="411"/>
      <c r="G1" s="411"/>
      <c r="H1" s="411"/>
      <c r="I1" s="411"/>
      <c r="J1" s="411"/>
    </row>
    <row r="2" spans="1:10" ht="17.25" customHeight="1">
      <c r="A2" s="252"/>
      <c r="B2" s="252"/>
      <c r="C2" s="252"/>
      <c r="D2" s="252"/>
      <c r="E2" s="411" t="s">
        <v>437</v>
      </c>
      <c r="F2" s="411"/>
      <c r="G2" s="411"/>
      <c r="H2" s="252"/>
      <c r="I2" s="252"/>
      <c r="J2" s="252"/>
    </row>
    <row r="3" spans="1:15" ht="19.5" customHeight="1" thickBot="1">
      <c r="A3" s="412" t="s">
        <v>33</v>
      </c>
      <c r="B3" s="412"/>
      <c r="C3" s="412"/>
      <c r="D3" s="412"/>
      <c r="E3" s="412"/>
      <c r="F3" s="412"/>
      <c r="G3" s="412"/>
      <c r="H3" s="412"/>
      <c r="I3" s="412"/>
      <c r="J3" s="412"/>
      <c r="K3" s="70"/>
      <c r="L3" s="70"/>
      <c r="M3" s="70"/>
      <c r="N3" s="70"/>
      <c r="O3" s="70"/>
    </row>
    <row r="4" spans="1:10" ht="7.5" customHeight="1" hidden="1" thickBot="1">
      <c r="A4" s="253"/>
      <c r="B4" s="253"/>
      <c r="C4" s="253"/>
      <c r="D4" s="253"/>
      <c r="E4" s="253"/>
      <c r="F4" s="253"/>
      <c r="G4" s="253"/>
      <c r="H4" s="253"/>
      <c r="I4" s="253"/>
      <c r="J4" s="253"/>
    </row>
    <row r="5" spans="1:10" ht="61.5" customHeight="1" thickBot="1">
      <c r="A5" s="7" t="s">
        <v>0</v>
      </c>
      <c r="B5" s="418" t="s">
        <v>30</v>
      </c>
      <c r="C5" s="419"/>
      <c r="D5" s="419"/>
      <c r="E5" s="419"/>
      <c r="F5" s="419"/>
      <c r="G5" s="419"/>
      <c r="H5" s="413" t="s">
        <v>321</v>
      </c>
      <c r="I5" s="414"/>
      <c r="J5" s="8" t="s">
        <v>25</v>
      </c>
    </row>
    <row r="6" spans="1:10" ht="21" customHeight="1">
      <c r="A6" s="402" t="s">
        <v>108</v>
      </c>
      <c r="B6" s="403"/>
      <c r="C6" s="403"/>
      <c r="D6" s="403"/>
      <c r="E6" s="403"/>
      <c r="F6" s="403"/>
      <c r="G6" s="404"/>
      <c r="H6" s="38" t="s">
        <v>29</v>
      </c>
      <c r="I6" s="38" t="s">
        <v>2</v>
      </c>
      <c r="J6" s="1" t="s">
        <v>403</v>
      </c>
    </row>
    <row r="7" spans="1:12" ht="48.75" customHeight="1">
      <c r="A7" s="422" t="s">
        <v>141</v>
      </c>
      <c r="B7" s="423"/>
      <c r="C7" s="423"/>
      <c r="D7" s="423"/>
      <c r="E7" s="423"/>
      <c r="F7" s="423"/>
      <c r="G7" s="423"/>
      <c r="H7" s="423"/>
      <c r="I7" s="424"/>
      <c r="J7" s="415" t="s">
        <v>438</v>
      </c>
      <c r="K7" s="484"/>
      <c r="L7" s="87"/>
    </row>
    <row r="8" spans="1:11" ht="15" customHeight="1">
      <c r="A8" s="3">
        <v>1</v>
      </c>
      <c r="B8" s="357" t="s">
        <v>52</v>
      </c>
      <c r="C8" s="358"/>
      <c r="D8" s="358"/>
      <c r="E8" s="358"/>
      <c r="F8" s="358"/>
      <c r="G8" s="358"/>
      <c r="H8" s="14">
        <v>16.17</v>
      </c>
      <c r="I8" s="14">
        <v>16.35</v>
      </c>
      <c r="J8" s="416"/>
      <c r="K8" s="484"/>
    </row>
    <row r="9" spans="1:11" ht="15.75">
      <c r="A9" s="3">
        <v>2</v>
      </c>
      <c r="B9" s="357" t="s">
        <v>68</v>
      </c>
      <c r="C9" s="358"/>
      <c r="D9" s="358"/>
      <c r="E9" s="358"/>
      <c r="F9" s="358"/>
      <c r="G9" s="358"/>
      <c r="H9" s="14">
        <v>14.29</v>
      </c>
      <c r="I9" s="14">
        <v>14.47</v>
      </c>
      <c r="J9" s="416"/>
      <c r="K9" s="484"/>
    </row>
    <row r="10" spans="1:11" ht="15" customHeight="1">
      <c r="A10" s="3">
        <v>3</v>
      </c>
      <c r="B10" s="357" t="s">
        <v>53</v>
      </c>
      <c r="C10" s="358"/>
      <c r="D10" s="358"/>
      <c r="E10" s="358"/>
      <c r="F10" s="358"/>
      <c r="G10" s="358"/>
      <c r="H10" s="14">
        <v>15.53</v>
      </c>
      <c r="I10" s="14">
        <v>15.72</v>
      </c>
      <c r="J10" s="416"/>
      <c r="K10" s="484"/>
    </row>
    <row r="11" spans="1:11" ht="13.5" customHeight="1">
      <c r="A11" s="3">
        <v>4</v>
      </c>
      <c r="B11" s="357" t="s">
        <v>54</v>
      </c>
      <c r="C11" s="358"/>
      <c r="D11" s="358"/>
      <c r="E11" s="358"/>
      <c r="F11" s="358"/>
      <c r="G11" s="358"/>
      <c r="H11" s="420"/>
      <c r="I11" s="421"/>
      <c r="J11" s="416"/>
      <c r="K11" s="484"/>
    </row>
    <row r="12" spans="1:11" ht="15.75">
      <c r="A12" s="3" t="s">
        <v>55</v>
      </c>
      <c r="B12" s="357" t="s">
        <v>401</v>
      </c>
      <c r="C12" s="358"/>
      <c r="D12" s="358"/>
      <c r="E12" s="358"/>
      <c r="F12" s="358"/>
      <c r="G12" s="358"/>
      <c r="H12" s="14">
        <v>14.58</v>
      </c>
      <c r="I12" s="14">
        <v>14.83</v>
      </c>
      <c r="J12" s="416"/>
      <c r="K12" s="484"/>
    </row>
    <row r="13" spans="1:11" ht="15.75">
      <c r="A13" s="3" t="s">
        <v>56</v>
      </c>
      <c r="B13" s="250" t="s">
        <v>391</v>
      </c>
      <c r="C13" s="251"/>
      <c r="D13" s="251"/>
      <c r="E13" s="251"/>
      <c r="F13" s="251"/>
      <c r="G13" s="251"/>
      <c r="H13" s="14">
        <v>15.48</v>
      </c>
      <c r="I13" s="14">
        <v>15.91</v>
      </c>
      <c r="J13" s="416"/>
      <c r="K13" s="484"/>
    </row>
    <row r="14" spans="1:11" ht="15.75">
      <c r="A14" s="3" t="s">
        <v>392</v>
      </c>
      <c r="B14" s="357" t="s">
        <v>402</v>
      </c>
      <c r="C14" s="358"/>
      <c r="D14" s="358"/>
      <c r="E14" s="358"/>
      <c r="F14" s="358"/>
      <c r="G14" s="358"/>
      <c r="H14" s="14">
        <v>18.27</v>
      </c>
      <c r="I14" s="14">
        <v>18.7</v>
      </c>
      <c r="J14" s="416"/>
      <c r="K14" s="484"/>
    </row>
    <row r="15" spans="1:11" ht="15.75">
      <c r="A15" s="3" t="s">
        <v>393</v>
      </c>
      <c r="B15" s="357" t="s">
        <v>394</v>
      </c>
      <c r="C15" s="358"/>
      <c r="D15" s="358"/>
      <c r="E15" s="358"/>
      <c r="F15" s="358"/>
      <c r="G15" s="358"/>
      <c r="H15" s="14">
        <v>15.33</v>
      </c>
      <c r="I15" s="14">
        <v>15.76</v>
      </c>
      <c r="J15" s="416"/>
      <c r="K15" s="484"/>
    </row>
    <row r="16" spans="1:11" ht="15.75" customHeight="1">
      <c r="A16" s="3">
        <v>5</v>
      </c>
      <c r="B16" s="357" t="s">
        <v>63</v>
      </c>
      <c r="C16" s="358"/>
      <c r="D16" s="358"/>
      <c r="E16" s="358"/>
      <c r="F16" s="358"/>
      <c r="G16" s="358"/>
      <c r="H16" s="14"/>
      <c r="I16" s="14"/>
      <c r="J16" s="416"/>
      <c r="K16" s="484"/>
    </row>
    <row r="17" spans="1:11" ht="15.75" customHeight="1">
      <c r="A17" s="2" t="s">
        <v>20</v>
      </c>
      <c r="B17" s="357" t="s">
        <v>67</v>
      </c>
      <c r="C17" s="358"/>
      <c r="D17" s="358"/>
      <c r="E17" s="358"/>
      <c r="F17" s="358"/>
      <c r="G17" s="359"/>
      <c r="H17" s="14">
        <v>18.27</v>
      </c>
      <c r="I17" s="14">
        <v>18.7</v>
      </c>
      <c r="J17" s="416"/>
      <c r="K17" s="484"/>
    </row>
    <row r="18" spans="1:11" ht="15.75" customHeight="1">
      <c r="A18" s="2" t="s">
        <v>260</v>
      </c>
      <c r="B18" s="357" t="s">
        <v>395</v>
      </c>
      <c r="C18" s="358"/>
      <c r="D18" s="358"/>
      <c r="E18" s="358"/>
      <c r="F18" s="358"/>
      <c r="G18" s="359"/>
      <c r="H18" s="14">
        <v>15.33</v>
      </c>
      <c r="I18" s="14">
        <v>15.76</v>
      </c>
      <c r="J18" s="416"/>
      <c r="K18" s="484"/>
    </row>
    <row r="19" spans="1:11" ht="15.75">
      <c r="A19" s="3">
        <v>6</v>
      </c>
      <c r="B19" s="357" t="s">
        <v>64</v>
      </c>
      <c r="C19" s="358"/>
      <c r="D19" s="358"/>
      <c r="E19" s="358"/>
      <c r="F19" s="358"/>
      <c r="G19" s="358"/>
      <c r="H19" s="14">
        <v>12.9</v>
      </c>
      <c r="I19" s="14">
        <v>13.15</v>
      </c>
      <c r="J19" s="416"/>
      <c r="K19" s="484"/>
    </row>
    <row r="20" spans="1:11" ht="102.75" customHeight="1" thickBot="1">
      <c r="A20" s="429" t="s">
        <v>406</v>
      </c>
      <c r="B20" s="430"/>
      <c r="C20" s="430"/>
      <c r="D20" s="430"/>
      <c r="E20" s="430"/>
      <c r="F20" s="430"/>
      <c r="G20" s="430"/>
      <c r="H20" s="430"/>
      <c r="I20" s="431"/>
      <c r="J20" s="417"/>
      <c r="K20" s="484"/>
    </row>
    <row r="21" spans="1:10" ht="21" customHeight="1">
      <c r="A21" s="402" t="s">
        <v>174</v>
      </c>
      <c r="B21" s="403"/>
      <c r="C21" s="403"/>
      <c r="D21" s="403"/>
      <c r="E21" s="403"/>
      <c r="F21" s="403"/>
      <c r="G21" s="403"/>
      <c r="H21" s="403"/>
      <c r="I21" s="404"/>
      <c r="J21" s="40" t="s">
        <v>155</v>
      </c>
    </row>
    <row r="22" spans="1:10" ht="19.5" customHeight="1">
      <c r="A22" s="425" t="s">
        <v>0</v>
      </c>
      <c r="B22" s="427" t="s">
        <v>74</v>
      </c>
      <c r="C22" s="428"/>
      <c r="D22" s="409" t="s">
        <v>34</v>
      </c>
      <c r="E22" s="409" t="s">
        <v>75</v>
      </c>
      <c r="F22" s="410" t="s">
        <v>158</v>
      </c>
      <c r="G22" s="410"/>
      <c r="H22" s="427" t="s">
        <v>169</v>
      </c>
      <c r="I22" s="428"/>
      <c r="J22" s="405" t="s">
        <v>285</v>
      </c>
    </row>
    <row r="23" spans="1:10" ht="26.25" customHeight="1">
      <c r="A23" s="426"/>
      <c r="B23" s="363"/>
      <c r="C23" s="365"/>
      <c r="D23" s="410"/>
      <c r="E23" s="410"/>
      <c r="F23" s="119" t="s">
        <v>153</v>
      </c>
      <c r="G23" s="119" t="s">
        <v>154</v>
      </c>
      <c r="H23" s="363"/>
      <c r="I23" s="365"/>
      <c r="J23" s="405"/>
    </row>
    <row r="24" spans="1:10" ht="15.75" customHeight="1">
      <c r="A24" s="286">
        <v>1</v>
      </c>
      <c r="B24" s="369" t="s">
        <v>109</v>
      </c>
      <c r="C24" s="370"/>
      <c r="D24" s="360" t="s">
        <v>111</v>
      </c>
      <c r="E24" s="182" t="s">
        <v>79</v>
      </c>
      <c r="F24" s="206">
        <v>0.03</v>
      </c>
      <c r="G24" s="206">
        <v>0.03</v>
      </c>
      <c r="H24" s="432" t="s">
        <v>134</v>
      </c>
      <c r="I24" s="433"/>
      <c r="J24" s="405"/>
    </row>
    <row r="25" spans="1:10" ht="15.75" customHeight="1">
      <c r="A25" s="287"/>
      <c r="B25" s="366"/>
      <c r="C25" s="368"/>
      <c r="D25" s="361"/>
      <c r="E25" s="182" t="s">
        <v>80</v>
      </c>
      <c r="F25" s="204">
        <v>0.032</v>
      </c>
      <c r="G25" s="204">
        <v>0.032</v>
      </c>
      <c r="H25" s="434"/>
      <c r="I25" s="435"/>
      <c r="J25" s="405"/>
    </row>
    <row r="26" spans="1:10" ht="15.75" customHeight="1">
      <c r="A26" s="287"/>
      <c r="B26" s="366"/>
      <c r="C26" s="368"/>
      <c r="D26" s="361"/>
      <c r="E26" s="182" t="s">
        <v>81</v>
      </c>
      <c r="F26" s="204">
        <v>0.037</v>
      </c>
      <c r="G26" s="204">
        <v>0.037</v>
      </c>
      <c r="H26" s="434"/>
      <c r="I26" s="435"/>
      <c r="J26" s="405"/>
    </row>
    <row r="27" spans="1:10" ht="15.75" customHeight="1">
      <c r="A27" s="356"/>
      <c r="B27" s="371"/>
      <c r="C27" s="372"/>
      <c r="D27" s="362"/>
      <c r="E27" s="182" t="s">
        <v>82</v>
      </c>
      <c r="F27" s="204" t="s">
        <v>83</v>
      </c>
      <c r="G27" s="204" t="s">
        <v>83</v>
      </c>
      <c r="H27" s="434"/>
      <c r="I27" s="435"/>
      <c r="J27" s="405"/>
    </row>
    <row r="28" spans="1:10" ht="15.75" customHeight="1">
      <c r="A28" s="286">
        <v>2</v>
      </c>
      <c r="B28" s="369" t="s">
        <v>85</v>
      </c>
      <c r="C28" s="370"/>
      <c r="D28" s="360" t="s">
        <v>110</v>
      </c>
      <c r="E28" s="182" t="s">
        <v>79</v>
      </c>
      <c r="F28" s="206">
        <v>0.04</v>
      </c>
      <c r="G28" s="204" t="s">
        <v>84</v>
      </c>
      <c r="H28" s="434"/>
      <c r="I28" s="435"/>
      <c r="J28" s="405"/>
    </row>
    <row r="29" spans="1:10" ht="15.75" customHeight="1">
      <c r="A29" s="287"/>
      <c r="B29" s="366"/>
      <c r="C29" s="368"/>
      <c r="D29" s="361"/>
      <c r="E29" s="182" t="s">
        <v>80</v>
      </c>
      <c r="F29" s="204" t="s">
        <v>83</v>
      </c>
      <c r="G29" s="204" t="s">
        <v>84</v>
      </c>
      <c r="H29" s="434"/>
      <c r="I29" s="435"/>
      <c r="J29" s="405"/>
    </row>
    <row r="30" spans="1:10" ht="15.75" customHeight="1">
      <c r="A30" s="287"/>
      <c r="B30" s="366"/>
      <c r="C30" s="368"/>
      <c r="D30" s="361"/>
      <c r="E30" s="182" t="s">
        <v>81</v>
      </c>
      <c r="F30" s="204" t="s">
        <v>83</v>
      </c>
      <c r="G30" s="204" t="s">
        <v>84</v>
      </c>
      <c r="H30" s="434"/>
      <c r="I30" s="435"/>
      <c r="J30" s="405"/>
    </row>
    <row r="31" spans="1:10" ht="15.75" customHeight="1">
      <c r="A31" s="356"/>
      <c r="B31" s="371"/>
      <c r="C31" s="372"/>
      <c r="D31" s="362"/>
      <c r="E31" s="182" t="s">
        <v>82</v>
      </c>
      <c r="F31" s="204" t="s">
        <v>83</v>
      </c>
      <c r="G31" s="204" t="s">
        <v>84</v>
      </c>
      <c r="H31" s="434"/>
      <c r="I31" s="435"/>
      <c r="J31" s="405"/>
    </row>
    <row r="32" spans="1:10" ht="15.75" customHeight="1">
      <c r="A32" s="286">
        <v>3</v>
      </c>
      <c r="B32" s="369" t="s">
        <v>112</v>
      </c>
      <c r="C32" s="370"/>
      <c r="D32" s="360" t="s">
        <v>110</v>
      </c>
      <c r="E32" s="182" t="s">
        <v>79</v>
      </c>
      <c r="F32" s="204">
        <v>0.023</v>
      </c>
      <c r="G32" s="204" t="s">
        <v>84</v>
      </c>
      <c r="H32" s="434"/>
      <c r="I32" s="435"/>
      <c r="J32" s="405"/>
    </row>
    <row r="33" spans="1:10" ht="15.75" customHeight="1">
      <c r="A33" s="287"/>
      <c r="B33" s="366"/>
      <c r="C33" s="368"/>
      <c r="D33" s="361"/>
      <c r="E33" s="182" t="s">
        <v>80</v>
      </c>
      <c r="F33" s="204" t="s">
        <v>83</v>
      </c>
      <c r="G33" s="204" t="s">
        <v>84</v>
      </c>
      <c r="H33" s="434"/>
      <c r="I33" s="435"/>
      <c r="J33" s="405"/>
    </row>
    <row r="34" spans="1:10" ht="15.75" customHeight="1">
      <c r="A34" s="287"/>
      <c r="B34" s="366"/>
      <c r="C34" s="368"/>
      <c r="D34" s="361"/>
      <c r="E34" s="182" t="s">
        <v>81</v>
      </c>
      <c r="F34" s="204" t="s">
        <v>83</v>
      </c>
      <c r="G34" s="204" t="s">
        <v>84</v>
      </c>
      <c r="H34" s="434"/>
      <c r="I34" s="435"/>
      <c r="J34" s="405"/>
    </row>
    <row r="35" spans="1:10" ht="15.75" customHeight="1">
      <c r="A35" s="356"/>
      <c r="B35" s="371"/>
      <c r="C35" s="372"/>
      <c r="D35" s="362"/>
      <c r="E35" s="182" t="s">
        <v>82</v>
      </c>
      <c r="F35" s="204" t="s">
        <v>83</v>
      </c>
      <c r="G35" s="204" t="s">
        <v>84</v>
      </c>
      <c r="H35" s="434"/>
      <c r="I35" s="435"/>
      <c r="J35" s="405"/>
    </row>
    <row r="36" spans="1:10" ht="39.75" customHeight="1" thickBot="1">
      <c r="A36" s="195">
        <v>4</v>
      </c>
      <c r="B36" s="400" t="s">
        <v>86</v>
      </c>
      <c r="C36" s="401"/>
      <c r="D36" s="198" t="s">
        <v>110</v>
      </c>
      <c r="E36" s="198"/>
      <c r="F36" s="205">
        <v>0.016</v>
      </c>
      <c r="G36" s="205" t="s">
        <v>84</v>
      </c>
      <c r="H36" s="436"/>
      <c r="I36" s="437"/>
      <c r="J36" s="406"/>
    </row>
    <row r="37" spans="1:10" ht="26.25" customHeight="1">
      <c r="A37" s="395" t="s">
        <v>175</v>
      </c>
      <c r="B37" s="396"/>
      <c r="C37" s="396"/>
      <c r="D37" s="396"/>
      <c r="E37" s="396"/>
      <c r="F37" s="396"/>
      <c r="G37" s="396"/>
      <c r="H37" s="396"/>
      <c r="I37" s="397"/>
      <c r="J37" s="40" t="s">
        <v>155</v>
      </c>
    </row>
    <row r="38" spans="1:10" ht="42" customHeight="1">
      <c r="A38" s="51" t="s">
        <v>0</v>
      </c>
      <c r="B38" s="398" t="s">
        <v>74</v>
      </c>
      <c r="C38" s="399"/>
      <c r="D38" s="119" t="s">
        <v>34</v>
      </c>
      <c r="E38" s="119" t="s">
        <v>75</v>
      </c>
      <c r="F38" s="398" t="s">
        <v>156</v>
      </c>
      <c r="G38" s="399"/>
      <c r="H38" s="398" t="s">
        <v>169</v>
      </c>
      <c r="I38" s="399"/>
      <c r="J38" s="405" t="s">
        <v>286</v>
      </c>
    </row>
    <row r="39" spans="1:10" ht="21" customHeight="1">
      <c r="A39" s="286">
        <v>1</v>
      </c>
      <c r="B39" s="369" t="s">
        <v>109</v>
      </c>
      <c r="C39" s="370"/>
      <c r="D39" s="360" t="s">
        <v>111</v>
      </c>
      <c r="E39" s="182" t="s">
        <v>79</v>
      </c>
      <c r="F39" s="438">
        <v>0.06</v>
      </c>
      <c r="G39" s="439"/>
      <c r="H39" s="316" t="s">
        <v>134</v>
      </c>
      <c r="I39" s="317"/>
      <c r="J39" s="405"/>
    </row>
    <row r="40" spans="1:10" ht="20.25" customHeight="1">
      <c r="A40" s="287"/>
      <c r="B40" s="366"/>
      <c r="C40" s="368"/>
      <c r="D40" s="361"/>
      <c r="E40" s="182" t="s">
        <v>80</v>
      </c>
      <c r="F40" s="373">
        <v>0.064</v>
      </c>
      <c r="G40" s="374"/>
      <c r="H40" s="318"/>
      <c r="I40" s="319"/>
      <c r="J40" s="405"/>
    </row>
    <row r="41" spans="1:10" ht="20.25" customHeight="1">
      <c r="A41" s="287"/>
      <c r="B41" s="366"/>
      <c r="C41" s="368"/>
      <c r="D41" s="361"/>
      <c r="E41" s="182" t="s">
        <v>81</v>
      </c>
      <c r="F41" s="373">
        <v>0.074</v>
      </c>
      <c r="G41" s="374"/>
      <c r="H41" s="318"/>
      <c r="I41" s="319"/>
      <c r="J41" s="405"/>
    </row>
    <row r="42" spans="1:10" ht="20.25" customHeight="1">
      <c r="A42" s="356"/>
      <c r="B42" s="371"/>
      <c r="C42" s="372"/>
      <c r="D42" s="362"/>
      <c r="E42" s="182" t="s">
        <v>82</v>
      </c>
      <c r="F42" s="373" t="s">
        <v>83</v>
      </c>
      <c r="G42" s="374"/>
      <c r="H42" s="318"/>
      <c r="I42" s="319"/>
      <c r="J42" s="405"/>
    </row>
    <row r="43" spans="1:10" ht="20.25" customHeight="1">
      <c r="A43" s="286">
        <v>2</v>
      </c>
      <c r="B43" s="369" t="s">
        <v>85</v>
      </c>
      <c r="C43" s="370"/>
      <c r="D43" s="360" t="s">
        <v>110</v>
      </c>
      <c r="E43" s="182" t="s">
        <v>79</v>
      </c>
      <c r="F43" s="438">
        <v>0.04</v>
      </c>
      <c r="G43" s="439"/>
      <c r="H43" s="318"/>
      <c r="I43" s="319"/>
      <c r="J43" s="405"/>
    </row>
    <row r="44" spans="1:10" ht="20.25" customHeight="1">
      <c r="A44" s="287"/>
      <c r="B44" s="366"/>
      <c r="C44" s="368"/>
      <c r="D44" s="361"/>
      <c r="E44" s="182" t="s">
        <v>80</v>
      </c>
      <c r="F44" s="373" t="s">
        <v>83</v>
      </c>
      <c r="G44" s="374"/>
      <c r="H44" s="318"/>
      <c r="I44" s="319"/>
      <c r="J44" s="405"/>
    </row>
    <row r="45" spans="1:10" ht="20.25" customHeight="1">
      <c r="A45" s="287"/>
      <c r="B45" s="366"/>
      <c r="C45" s="368"/>
      <c r="D45" s="361"/>
      <c r="E45" s="182" t="s">
        <v>81</v>
      </c>
      <c r="F45" s="373" t="s">
        <v>83</v>
      </c>
      <c r="G45" s="374"/>
      <c r="H45" s="318"/>
      <c r="I45" s="319"/>
      <c r="J45" s="405"/>
    </row>
    <row r="46" spans="1:10" ht="20.25" customHeight="1">
      <c r="A46" s="356"/>
      <c r="B46" s="371"/>
      <c r="C46" s="372"/>
      <c r="D46" s="362"/>
      <c r="E46" s="182" t="s">
        <v>82</v>
      </c>
      <c r="F46" s="373" t="s">
        <v>83</v>
      </c>
      <c r="G46" s="374"/>
      <c r="H46" s="318"/>
      <c r="I46" s="319"/>
      <c r="J46" s="405"/>
    </row>
    <row r="47" spans="1:10" ht="19.5" customHeight="1">
      <c r="A47" s="286">
        <v>3</v>
      </c>
      <c r="B47" s="369" t="s">
        <v>112</v>
      </c>
      <c r="C47" s="370"/>
      <c r="D47" s="360" t="s">
        <v>110</v>
      </c>
      <c r="E47" s="182" t="s">
        <v>79</v>
      </c>
      <c r="F47" s="373">
        <v>0.023</v>
      </c>
      <c r="G47" s="374"/>
      <c r="H47" s="318"/>
      <c r="I47" s="319"/>
      <c r="J47" s="405"/>
    </row>
    <row r="48" spans="1:10" ht="21" customHeight="1">
      <c r="A48" s="287"/>
      <c r="B48" s="366"/>
      <c r="C48" s="368"/>
      <c r="D48" s="361"/>
      <c r="E48" s="182" t="s">
        <v>80</v>
      </c>
      <c r="F48" s="373" t="s">
        <v>83</v>
      </c>
      <c r="G48" s="374"/>
      <c r="H48" s="318"/>
      <c r="I48" s="319"/>
      <c r="J48" s="405"/>
    </row>
    <row r="49" spans="1:10" ht="20.25" customHeight="1">
      <c r="A49" s="287"/>
      <c r="B49" s="366"/>
      <c r="C49" s="368"/>
      <c r="D49" s="361"/>
      <c r="E49" s="182" t="s">
        <v>81</v>
      </c>
      <c r="F49" s="373" t="s">
        <v>83</v>
      </c>
      <c r="G49" s="374"/>
      <c r="H49" s="318"/>
      <c r="I49" s="319"/>
      <c r="J49" s="405"/>
    </row>
    <row r="50" spans="1:10" ht="20.25" customHeight="1">
      <c r="A50" s="356"/>
      <c r="B50" s="371"/>
      <c r="C50" s="372"/>
      <c r="D50" s="362"/>
      <c r="E50" s="182" t="s">
        <v>82</v>
      </c>
      <c r="F50" s="373" t="s">
        <v>83</v>
      </c>
      <c r="G50" s="374"/>
      <c r="H50" s="318"/>
      <c r="I50" s="319"/>
      <c r="J50" s="405"/>
    </row>
    <row r="51" spans="1:10" ht="42" customHeight="1" thickBot="1">
      <c r="A51" s="195">
        <v>4</v>
      </c>
      <c r="B51" s="400" t="s">
        <v>86</v>
      </c>
      <c r="C51" s="401"/>
      <c r="D51" s="198" t="s">
        <v>110</v>
      </c>
      <c r="E51" s="205"/>
      <c r="F51" s="407">
        <v>0.016</v>
      </c>
      <c r="G51" s="408"/>
      <c r="H51" s="320"/>
      <c r="I51" s="321"/>
      <c r="J51" s="406"/>
    </row>
    <row r="52" spans="1:10" ht="31.5" customHeight="1">
      <c r="A52" s="393" t="s">
        <v>157</v>
      </c>
      <c r="B52" s="394"/>
      <c r="C52" s="394"/>
      <c r="D52" s="394"/>
      <c r="E52" s="394"/>
      <c r="F52" s="394"/>
      <c r="G52" s="394"/>
      <c r="H52" s="394"/>
      <c r="I52" s="394"/>
      <c r="J52" s="42" t="s">
        <v>312</v>
      </c>
    </row>
    <row r="53" spans="1:10" ht="37.5" customHeight="1">
      <c r="A53" s="187" t="s">
        <v>0</v>
      </c>
      <c r="B53" s="363" t="s">
        <v>74</v>
      </c>
      <c r="C53" s="364"/>
      <c r="D53" s="365"/>
      <c r="E53" s="186" t="s">
        <v>34</v>
      </c>
      <c r="F53" s="186" t="s">
        <v>159</v>
      </c>
      <c r="G53" s="363" t="s">
        <v>169</v>
      </c>
      <c r="H53" s="364"/>
      <c r="I53" s="365"/>
      <c r="J53" s="297" t="s">
        <v>370</v>
      </c>
    </row>
    <row r="54" spans="1:10" ht="40.5" customHeight="1">
      <c r="A54" s="190">
        <v>1</v>
      </c>
      <c r="B54" s="357" t="s">
        <v>161</v>
      </c>
      <c r="C54" s="358"/>
      <c r="D54" s="359"/>
      <c r="E54" s="204" t="s">
        <v>171</v>
      </c>
      <c r="F54" s="204">
        <v>1.86</v>
      </c>
      <c r="G54" s="316" t="s">
        <v>134</v>
      </c>
      <c r="H54" s="445"/>
      <c r="I54" s="317"/>
      <c r="J54" s="298"/>
    </row>
    <row r="55" spans="1:10" ht="37.5" customHeight="1">
      <c r="A55" s="190">
        <v>2</v>
      </c>
      <c r="B55" s="357" t="s">
        <v>162</v>
      </c>
      <c r="C55" s="358"/>
      <c r="D55" s="359"/>
      <c r="E55" s="204" t="s">
        <v>160</v>
      </c>
      <c r="F55" s="204">
        <v>2.41</v>
      </c>
      <c r="G55" s="318"/>
      <c r="H55" s="446"/>
      <c r="I55" s="319"/>
      <c r="J55" s="298"/>
    </row>
    <row r="56" spans="1:10" ht="40.5" customHeight="1">
      <c r="A56" s="3" t="s">
        <v>206</v>
      </c>
      <c r="B56" s="357" t="s">
        <v>209</v>
      </c>
      <c r="C56" s="358"/>
      <c r="D56" s="359"/>
      <c r="E56" s="204" t="s">
        <v>160</v>
      </c>
      <c r="F56" s="180">
        <v>3.83</v>
      </c>
      <c r="G56" s="318"/>
      <c r="H56" s="446"/>
      <c r="I56" s="319"/>
      <c r="J56" s="298"/>
    </row>
    <row r="57" spans="1:10" ht="37.5" customHeight="1">
      <c r="A57" s="189">
        <v>6</v>
      </c>
      <c r="B57" s="357" t="s">
        <v>163</v>
      </c>
      <c r="C57" s="358"/>
      <c r="D57" s="359"/>
      <c r="E57" s="204" t="s">
        <v>160</v>
      </c>
      <c r="F57" s="180">
        <v>2.74</v>
      </c>
      <c r="G57" s="318"/>
      <c r="H57" s="446"/>
      <c r="I57" s="319"/>
      <c r="J57" s="298"/>
    </row>
    <row r="58" spans="1:10" ht="30" customHeight="1">
      <c r="A58" s="3">
        <v>7</v>
      </c>
      <c r="B58" s="357" t="s">
        <v>164</v>
      </c>
      <c r="C58" s="358"/>
      <c r="D58" s="359"/>
      <c r="E58" s="204" t="s">
        <v>160</v>
      </c>
      <c r="F58" s="180">
        <v>3.5</v>
      </c>
      <c r="G58" s="318"/>
      <c r="H58" s="446"/>
      <c r="I58" s="319"/>
      <c r="J58" s="298"/>
    </row>
    <row r="59" spans="1:10" ht="27" customHeight="1">
      <c r="A59" s="3">
        <v>8</v>
      </c>
      <c r="B59" s="357" t="s">
        <v>165</v>
      </c>
      <c r="C59" s="358"/>
      <c r="D59" s="359"/>
      <c r="E59" s="204" t="s">
        <v>160</v>
      </c>
      <c r="F59" s="180">
        <v>2.52</v>
      </c>
      <c r="G59" s="318"/>
      <c r="H59" s="446"/>
      <c r="I59" s="319"/>
      <c r="J59" s="298"/>
    </row>
    <row r="60" spans="1:10" ht="37.5" customHeight="1">
      <c r="A60" s="3">
        <v>9</v>
      </c>
      <c r="B60" s="357" t="s">
        <v>166</v>
      </c>
      <c r="C60" s="358"/>
      <c r="D60" s="359"/>
      <c r="E60" s="204" t="s">
        <v>160</v>
      </c>
      <c r="F60" s="180">
        <v>0.72</v>
      </c>
      <c r="G60" s="318"/>
      <c r="H60" s="446"/>
      <c r="I60" s="319"/>
      <c r="J60" s="298"/>
    </row>
    <row r="61" spans="1:10" ht="36.75" customHeight="1">
      <c r="A61" s="3">
        <v>10</v>
      </c>
      <c r="B61" s="357" t="s">
        <v>167</v>
      </c>
      <c r="C61" s="358"/>
      <c r="D61" s="359"/>
      <c r="E61" s="204" t="s">
        <v>160</v>
      </c>
      <c r="F61" s="180">
        <v>2.45</v>
      </c>
      <c r="G61" s="318"/>
      <c r="H61" s="446"/>
      <c r="I61" s="319"/>
      <c r="J61" s="298"/>
    </row>
    <row r="62" spans="1:10" ht="36" customHeight="1">
      <c r="A62" s="3">
        <v>11</v>
      </c>
      <c r="B62" s="357" t="s">
        <v>168</v>
      </c>
      <c r="C62" s="358"/>
      <c r="D62" s="359"/>
      <c r="E62" s="204" t="s">
        <v>160</v>
      </c>
      <c r="F62" s="204">
        <v>3.3</v>
      </c>
      <c r="G62" s="325"/>
      <c r="H62" s="447"/>
      <c r="I62" s="326"/>
      <c r="J62" s="327"/>
    </row>
    <row r="63" spans="1:10" ht="39.75" customHeight="1">
      <c r="A63" s="3">
        <v>12</v>
      </c>
      <c r="B63" s="357" t="s">
        <v>222</v>
      </c>
      <c r="C63" s="358"/>
      <c r="D63" s="359"/>
      <c r="E63" s="204" t="s">
        <v>160</v>
      </c>
      <c r="F63" s="204">
        <v>2.31</v>
      </c>
      <c r="G63" s="316" t="s">
        <v>134</v>
      </c>
      <c r="H63" s="445"/>
      <c r="I63" s="317"/>
      <c r="J63" s="297" t="s">
        <v>371</v>
      </c>
    </row>
    <row r="64" spans="1:10" ht="54" customHeight="1">
      <c r="A64" s="3">
        <v>13</v>
      </c>
      <c r="B64" s="357" t="s">
        <v>223</v>
      </c>
      <c r="C64" s="358"/>
      <c r="D64" s="359"/>
      <c r="E64" s="204" t="s">
        <v>160</v>
      </c>
      <c r="F64" s="204">
        <v>2.38</v>
      </c>
      <c r="G64" s="318"/>
      <c r="H64" s="446"/>
      <c r="I64" s="319"/>
      <c r="J64" s="298"/>
    </row>
    <row r="65" spans="1:10" ht="62.25" customHeight="1">
      <c r="A65" s="3">
        <v>14</v>
      </c>
      <c r="B65" s="357" t="s">
        <v>224</v>
      </c>
      <c r="C65" s="358"/>
      <c r="D65" s="359"/>
      <c r="E65" s="204" t="s">
        <v>160</v>
      </c>
      <c r="F65" s="204">
        <v>2.46</v>
      </c>
      <c r="G65" s="318"/>
      <c r="H65" s="446"/>
      <c r="I65" s="319"/>
      <c r="J65" s="298"/>
    </row>
    <row r="66" spans="1:10" ht="63.75" customHeight="1">
      <c r="A66" s="3">
        <v>15</v>
      </c>
      <c r="B66" s="357" t="s">
        <v>225</v>
      </c>
      <c r="C66" s="358"/>
      <c r="D66" s="359"/>
      <c r="E66" s="204" t="s">
        <v>160</v>
      </c>
      <c r="F66" s="204">
        <v>3.22</v>
      </c>
      <c r="G66" s="318"/>
      <c r="H66" s="446"/>
      <c r="I66" s="319"/>
      <c r="J66" s="298"/>
    </row>
    <row r="67" spans="1:10" ht="62.25" customHeight="1">
      <c r="A67" s="3">
        <v>16</v>
      </c>
      <c r="B67" s="357" t="s">
        <v>226</v>
      </c>
      <c r="C67" s="358"/>
      <c r="D67" s="359"/>
      <c r="E67" s="204" t="s">
        <v>160</v>
      </c>
      <c r="F67" s="204">
        <v>3.25</v>
      </c>
      <c r="G67" s="318"/>
      <c r="H67" s="446"/>
      <c r="I67" s="319"/>
      <c r="J67" s="298"/>
    </row>
    <row r="68" spans="1:10" ht="64.5" customHeight="1">
      <c r="A68" s="189">
        <v>17</v>
      </c>
      <c r="B68" s="366" t="s">
        <v>227</v>
      </c>
      <c r="C68" s="367"/>
      <c r="D68" s="368"/>
      <c r="E68" s="181" t="s">
        <v>160</v>
      </c>
      <c r="F68" s="181">
        <v>3.42</v>
      </c>
      <c r="G68" s="318"/>
      <c r="H68" s="446"/>
      <c r="I68" s="319"/>
      <c r="J68" s="298"/>
    </row>
    <row r="69" spans="1:10" ht="50.25" customHeight="1">
      <c r="A69" s="3">
        <v>18</v>
      </c>
      <c r="B69" s="357" t="s">
        <v>228</v>
      </c>
      <c r="C69" s="358"/>
      <c r="D69" s="359"/>
      <c r="E69" s="204" t="s">
        <v>160</v>
      </c>
      <c r="F69" s="204">
        <v>3.48</v>
      </c>
      <c r="G69" s="318"/>
      <c r="H69" s="446"/>
      <c r="I69" s="319"/>
      <c r="J69" s="298"/>
    </row>
    <row r="70" spans="1:10" ht="36" customHeight="1">
      <c r="A70" s="189">
        <v>19</v>
      </c>
      <c r="B70" s="366" t="s">
        <v>229</v>
      </c>
      <c r="C70" s="367"/>
      <c r="D70" s="368"/>
      <c r="E70" s="181" t="s">
        <v>160</v>
      </c>
      <c r="F70" s="181">
        <v>1.67</v>
      </c>
      <c r="G70" s="318"/>
      <c r="H70" s="446"/>
      <c r="I70" s="319"/>
      <c r="J70" s="298"/>
    </row>
    <row r="71" spans="1:10" ht="36" customHeight="1">
      <c r="A71" s="3">
        <v>20</v>
      </c>
      <c r="B71" s="357" t="s">
        <v>230</v>
      </c>
      <c r="C71" s="358"/>
      <c r="D71" s="359"/>
      <c r="E71" s="204" t="s">
        <v>160</v>
      </c>
      <c r="F71" s="204">
        <v>1.64</v>
      </c>
      <c r="G71" s="318"/>
      <c r="H71" s="446"/>
      <c r="I71" s="319"/>
      <c r="J71" s="298"/>
    </row>
    <row r="72" spans="1:10" ht="36" customHeight="1">
      <c r="A72" s="189">
        <v>21</v>
      </c>
      <c r="B72" s="366" t="s">
        <v>231</v>
      </c>
      <c r="C72" s="367"/>
      <c r="D72" s="368"/>
      <c r="E72" s="181" t="s">
        <v>160</v>
      </c>
      <c r="F72" s="181">
        <v>1.71</v>
      </c>
      <c r="G72" s="318"/>
      <c r="H72" s="446"/>
      <c r="I72" s="319"/>
      <c r="J72" s="298"/>
    </row>
    <row r="73" spans="1:10" ht="42.75" customHeight="1">
      <c r="A73" s="3">
        <v>22</v>
      </c>
      <c r="B73" s="357" t="s">
        <v>232</v>
      </c>
      <c r="C73" s="358"/>
      <c r="D73" s="359"/>
      <c r="E73" s="204" t="s">
        <v>160</v>
      </c>
      <c r="F73" s="204">
        <v>1.77</v>
      </c>
      <c r="G73" s="318"/>
      <c r="H73" s="446"/>
      <c r="I73" s="319"/>
      <c r="J73" s="298"/>
    </row>
    <row r="74" spans="1:10" ht="53.25" customHeight="1">
      <c r="A74" s="189">
        <v>23</v>
      </c>
      <c r="B74" s="366" t="s">
        <v>233</v>
      </c>
      <c r="C74" s="367"/>
      <c r="D74" s="368"/>
      <c r="E74" s="181" t="s">
        <v>160</v>
      </c>
      <c r="F74" s="181">
        <v>1.85</v>
      </c>
      <c r="G74" s="318"/>
      <c r="H74" s="446"/>
      <c r="I74" s="319"/>
      <c r="J74" s="298"/>
    </row>
    <row r="75" spans="1:10" ht="54" customHeight="1">
      <c r="A75" s="3">
        <v>24</v>
      </c>
      <c r="B75" s="357" t="s">
        <v>234</v>
      </c>
      <c r="C75" s="358"/>
      <c r="D75" s="359"/>
      <c r="E75" s="204" t="s">
        <v>160</v>
      </c>
      <c r="F75" s="204">
        <v>2.43</v>
      </c>
      <c r="G75" s="318"/>
      <c r="H75" s="446"/>
      <c r="I75" s="319"/>
      <c r="J75" s="298"/>
    </row>
    <row r="76" spans="1:10" ht="39.75" customHeight="1">
      <c r="A76" s="189">
        <v>25</v>
      </c>
      <c r="B76" s="366" t="s">
        <v>235</v>
      </c>
      <c r="C76" s="367"/>
      <c r="D76" s="368"/>
      <c r="E76" s="181" t="s">
        <v>160</v>
      </c>
      <c r="F76" s="181">
        <v>2.45</v>
      </c>
      <c r="G76" s="318"/>
      <c r="H76" s="446"/>
      <c r="I76" s="319"/>
      <c r="J76" s="298"/>
    </row>
    <row r="77" spans="1:10" ht="54" customHeight="1" thickBot="1">
      <c r="A77" s="6">
        <v>26</v>
      </c>
      <c r="B77" s="400" t="s">
        <v>236</v>
      </c>
      <c r="C77" s="457"/>
      <c r="D77" s="401"/>
      <c r="E77" s="205" t="s">
        <v>160</v>
      </c>
      <c r="F77" s="71">
        <v>2.5</v>
      </c>
      <c r="G77" s="320"/>
      <c r="H77" s="463"/>
      <c r="I77" s="321"/>
      <c r="J77" s="299"/>
    </row>
    <row r="78" spans="1:10" ht="31.5" customHeight="1">
      <c r="A78" s="488" t="s">
        <v>439</v>
      </c>
      <c r="B78" s="489"/>
      <c r="C78" s="489"/>
      <c r="D78" s="489"/>
      <c r="E78" s="489"/>
      <c r="F78" s="489"/>
      <c r="G78" s="489"/>
      <c r="H78" s="489"/>
      <c r="I78" s="490"/>
      <c r="J78" s="1" t="s">
        <v>390</v>
      </c>
    </row>
    <row r="79" spans="1:10" ht="27" customHeight="1">
      <c r="A79" s="491" t="s">
        <v>0</v>
      </c>
      <c r="B79" s="466" t="s">
        <v>241</v>
      </c>
      <c r="C79" s="466"/>
      <c r="D79" s="466"/>
      <c r="E79" s="466"/>
      <c r="F79" s="467"/>
      <c r="G79" s="360" t="s">
        <v>240</v>
      </c>
      <c r="H79" s="373" t="s">
        <v>322</v>
      </c>
      <c r="I79" s="374"/>
      <c r="J79" s="415" t="s">
        <v>440</v>
      </c>
    </row>
    <row r="80" spans="1:10" ht="15" customHeight="1">
      <c r="A80" s="492"/>
      <c r="B80" s="468"/>
      <c r="C80" s="468"/>
      <c r="D80" s="468"/>
      <c r="E80" s="468"/>
      <c r="F80" s="469"/>
      <c r="G80" s="361"/>
      <c r="H80" s="458" t="s">
        <v>237</v>
      </c>
      <c r="I80" s="459"/>
      <c r="J80" s="416"/>
    </row>
    <row r="81" spans="1:10" ht="36" customHeight="1">
      <c r="A81" s="493"/>
      <c r="B81" s="470"/>
      <c r="C81" s="470"/>
      <c r="D81" s="470"/>
      <c r="E81" s="470"/>
      <c r="F81" s="471"/>
      <c r="G81" s="362"/>
      <c r="H81" s="236" t="s">
        <v>238</v>
      </c>
      <c r="I81" s="102" t="s">
        <v>239</v>
      </c>
      <c r="J81" s="416"/>
    </row>
    <row r="82" spans="1:10" ht="18.75" customHeight="1">
      <c r="A82" s="175">
        <v>1</v>
      </c>
      <c r="B82" s="460" t="s">
        <v>242</v>
      </c>
      <c r="C82" s="461"/>
      <c r="D82" s="461"/>
      <c r="E82" s="461"/>
      <c r="F82" s="461"/>
      <c r="G82" s="461"/>
      <c r="H82" s="461"/>
      <c r="I82" s="462"/>
      <c r="J82" s="416"/>
    </row>
    <row r="83" spans="1:10" ht="15.75">
      <c r="A83" s="464" t="s">
        <v>243</v>
      </c>
      <c r="B83" s="376" t="s">
        <v>245</v>
      </c>
      <c r="C83" s="377"/>
      <c r="D83" s="377"/>
      <c r="E83" s="377"/>
      <c r="F83" s="378"/>
      <c r="G83" s="103" t="s">
        <v>246</v>
      </c>
      <c r="H83" s="13">
        <v>8.93</v>
      </c>
      <c r="I83" s="234"/>
      <c r="J83" s="416"/>
    </row>
    <row r="84" spans="1:10" ht="15.75">
      <c r="A84" s="465"/>
      <c r="B84" s="379"/>
      <c r="C84" s="380"/>
      <c r="D84" s="380"/>
      <c r="E84" s="380"/>
      <c r="F84" s="381"/>
      <c r="G84" s="104" t="s">
        <v>247</v>
      </c>
      <c r="H84" s="14">
        <v>8.7</v>
      </c>
      <c r="I84" s="234"/>
      <c r="J84" s="416"/>
    </row>
    <row r="85" spans="1:10" ht="15.75">
      <c r="A85" s="464" t="s">
        <v>244</v>
      </c>
      <c r="B85" s="376" t="s">
        <v>265</v>
      </c>
      <c r="C85" s="377"/>
      <c r="D85" s="377"/>
      <c r="E85" s="377"/>
      <c r="F85" s="378"/>
      <c r="G85" s="103" t="s">
        <v>246</v>
      </c>
      <c r="H85" s="13">
        <v>8.24</v>
      </c>
      <c r="I85" s="234"/>
      <c r="J85" s="416"/>
    </row>
    <row r="86" spans="1:10" ht="15.75">
      <c r="A86" s="465"/>
      <c r="B86" s="379"/>
      <c r="C86" s="380"/>
      <c r="D86" s="380"/>
      <c r="E86" s="380"/>
      <c r="F86" s="381"/>
      <c r="G86" s="104" t="s">
        <v>247</v>
      </c>
      <c r="H86" s="13">
        <v>8.01</v>
      </c>
      <c r="I86" s="234"/>
      <c r="J86" s="416"/>
    </row>
    <row r="87" spans="1:10" ht="18" customHeight="1">
      <c r="A87" s="3">
        <v>2</v>
      </c>
      <c r="B87" s="448" t="s">
        <v>248</v>
      </c>
      <c r="C87" s="449"/>
      <c r="D87" s="449"/>
      <c r="E87" s="449"/>
      <c r="F87" s="449"/>
      <c r="G87" s="449"/>
      <c r="H87" s="449"/>
      <c r="I87" s="450"/>
      <c r="J87" s="416"/>
    </row>
    <row r="88" spans="1:10" ht="15.75" customHeight="1">
      <c r="A88" s="464" t="s">
        <v>22</v>
      </c>
      <c r="B88" s="376" t="s">
        <v>249</v>
      </c>
      <c r="C88" s="377"/>
      <c r="D88" s="377"/>
      <c r="E88" s="377"/>
      <c r="F88" s="377"/>
      <c r="G88" s="103" t="s">
        <v>246</v>
      </c>
      <c r="H88" s="14">
        <v>8.7</v>
      </c>
      <c r="I88" s="234"/>
      <c r="J88" s="416"/>
    </row>
    <row r="89" spans="1:10" ht="15.75" customHeight="1">
      <c r="A89" s="465"/>
      <c r="B89" s="379"/>
      <c r="C89" s="380"/>
      <c r="D89" s="380"/>
      <c r="E89" s="380"/>
      <c r="F89" s="380"/>
      <c r="G89" s="103" t="s">
        <v>247</v>
      </c>
      <c r="H89" s="14">
        <v>8.47</v>
      </c>
      <c r="I89" s="233"/>
      <c r="J89" s="416"/>
    </row>
    <row r="90" spans="1:10" ht="15" customHeight="1">
      <c r="A90" s="464" t="s">
        <v>36</v>
      </c>
      <c r="B90" s="376" t="s">
        <v>265</v>
      </c>
      <c r="C90" s="377"/>
      <c r="D90" s="377"/>
      <c r="E90" s="377"/>
      <c r="F90" s="378"/>
      <c r="G90" s="103" t="s">
        <v>246</v>
      </c>
      <c r="H90" s="13">
        <v>8.01</v>
      </c>
      <c r="I90" s="234"/>
      <c r="J90" s="416"/>
    </row>
    <row r="91" spans="1:10" ht="16.5" customHeight="1">
      <c r="A91" s="465"/>
      <c r="B91" s="379"/>
      <c r="C91" s="380"/>
      <c r="D91" s="380"/>
      <c r="E91" s="380"/>
      <c r="F91" s="381"/>
      <c r="G91" s="103" t="s">
        <v>247</v>
      </c>
      <c r="H91" s="14">
        <v>7.79</v>
      </c>
      <c r="I91" s="233"/>
      <c r="J91" s="416"/>
    </row>
    <row r="92" spans="1:10" ht="18.75" customHeight="1">
      <c r="A92" s="2" t="s">
        <v>18</v>
      </c>
      <c r="B92" s="448" t="s">
        <v>256</v>
      </c>
      <c r="C92" s="449"/>
      <c r="D92" s="449"/>
      <c r="E92" s="449"/>
      <c r="F92" s="449"/>
      <c r="G92" s="449"/>
      <c r="H92" s="449"/>
      <c r="I92" s="450"/>
      <c r="J92" s="416"/>
    </row>
    <row r="93" spans="1:10" ht="16.5" customHeight="1">
      <c r="A93" s="464" t="s">
        <v>251</v>
      </c>
      <c r="B93" s="376" t="s">
        <v>250</v>
      </c>
      <c r="C93" s="377"/>
      <c r="D93" s="377"/>
      <c r="E93" s="377"/>
      <c r="F93" s="378"/>
      <c r="G93" s="103" t="s">
        <v>246</v>
      </c>
      <c r="H93" s="237">
        <v>8.47</v>
      </c>
      <c r="I93" s="15">
        <v>8.01</v>
      </c>
      <c r="J93" s="416"/>
    </row>
    <row r="94" spans="1:10" ht="16.5" customHeight="1">
      <c r="A94" s="465"/>
      <c r="B94" s="379"/>
      <c r="C94" s="380"/>
      <c r="D94" s="380"/>
      <c r="E94" s="380"/>
      <c r="F94" s="381"/>
      <c r="G94" s="103" t="s">
        <v>247</v>
      </c>
      <c r="H94" s="14">
        <v>8.24</v>
      </c>
      <c r="I94" s="233">
        <v>7.33</v>
      </c>
      <c r="J94" s="416"/>
    </row>
    <row r="95" spans="1:10" ht="16.5" customHeight="1">
      <c r="A95" s="464" t="s">
        <v>252</v>
      </c>
      <c r="B95" s="376" t="s">
        <v>265</v>
      </c>
      <c r="C95" s="377"/>
      <c r="D95" s="377"/>
      <c r="E95" s="377"/>
      <c r="F95" s="378"/>
      <c r="G95" s="103" t="s">
        <v>246</v>
      </c>
      <c r="H95" s="14">
        <v>7.79</v>
      </c>
      <c r="I95" s="233">
        <v>7.33</v>
      </c>
      <c r="J95" s="416"/>
    </row>
    <row r="96" spans="1:10" ht="16.5" customHeight="1">
      <c r="A96" s="465"/>
      <c r="B96" s="379"/>
      <c r="C96" s="380"/>
      <c r="D96" s="380"/>
      <c r="E96" s="380"/>
      <c r="F96" s="381"/>
      <c r="G96" s="103" t="s">
        <v>247</v>
      </c>
      <c r="H96" s="14">
        <v>7.56</v>
      </c>
      <c r="I96" s="233">
        <v>6.64</v>
      </c>
      <c r="J96" s="416"/>
    </row>
    <row r="97" spans="1:10" ht="18.75" customHeight="1">
      <c r="A97" s="2" t="s">
        <v>23</v>
      </c>
      <c r="B97" s="448" t="s">
        <v>257</v>
      </c>
      <c r="C97" s="449"/>
      <c r="D97" s="449"/>
      <c r="E97" s="449"/>
      <c r="F97" s="449"/>
      <c r="G97" s="449"/>
      <c r="H97" s="449"/>
      <c r="I97" s="450"/>
      <c r="J97" s="416"/>
    </row>
    <row r="98" spans="1:10" ht="16.5" customHeight="1">
      <c r="A98" s="464" t="s">
        <v>254</v>
      </c>
      <c r="B98" s="376" t="s">
        <v>253</v>
      </c>
      <c r="C98" s="377"/>
      <c r="D98" s="377"/>
      <c r="E98" s="377"/>
      <c r="F98" s="378"/>
      <c r="G98" s="103" t="s">
        <v>246</v>
      </c>
      <c r="H98" s="14">
        <v>8.24</v>
      </c>
      <c r="I98" s="233">
        <v>7.79</v>
      </c>
      <c r="J98" s="416"/>
    </row>
    <row r="99" spans="1:10" ht="16.5" customHeight="1">
      <c r="A99" s="465"/>
      <c r="B99" s="379"/>
      <c r="C99" s="380"/>
      <c r="D99" s="380"/>
      <c r="E99" s="380"/>
      <c r="F99" s="381"/>
      <c r="G99" s="103" t="s">
        <v>247</v>
      </c>
      <c r="H99" s="14">
        <v>8.01</v>
      </c>
      <c r="I99" s="233">
        <v>7.1</v>
      </c>
      <c r="J99" s="416"/>
    </row>
    <row r="100" spans="1:10" ht="16.5" customHeight="1">
      <c r="A100" s="464" t="s">
        <v>255</v>
      </c>
      <c r="B100" s="376" t="s">
        <v>265</v>
      </c>
      <c r="C100" s="377"/>
      <c r="D100" s="377"/>
      <c r="E100" s="377"/>
      <c r="F100" s="378"/>
      <c r="G100" s="103" t="s">
        <v>246</v>
      </c>
      <c r="H100" s="14">
        <v>7.56</v>
      </c>
      <c r="I100" s="233">
        <v>7.1</v>
      </c>
      <c r="J100" s="416"/>
    </row>
    <row r="101" spans="1:10" ht="16.5" customHeight="1">
      <c r="A101" s="465"/>
      <c r="B101" s="379"/>
      <c r="C101" s="380"/>
      <c r="D101" s="380"/>
      <c r="E101" s="380"/>
      <c r="F101" s="381"/>
      <c r="G101" s="103" t="s">
        <v>247</v>
      </c>
      <c r="H101" s="14">
        <v>7.33</v>
      </c>
      <c r="I101" s="233">
        <v>6.41</v>
      </c>
      <c r="J101" s="416"/>
    </row>
    <row r="102" spans="1:10" ht="18" customHeight="1">
      <c r="A102" s="2" t="s">
        <v>19</v>
      </c>
      <c r="B102" s="448" t="s">
        <v>258</v>
      </c>
      <c r="C102" s="449"/>
      <c r="D102" s="449"/>
      <c r="E102" s="449"/>
      <c r="F102" s="449"/>
      <c r="G102" s="449"/>
      <c r="H102" s="449"/>
      <c r="I102" s="450"/>
      <c r="J102" s="416"/>
    </row>
    <row r="103" spans="1:10" ht="16.5" customHeight="1">
      <c r="A103" s="464" t="s">
        <v>20</v>
      </c>
      <c r="B103" s="376" t="s">
        <v>259</v>
      </c>
      <c r="C103" s="377"/>
      <c r="D103" s="377"/>
      <c r="E103" s="377"/>
      <c r="F103" s="378"/>
      <c r="G103" s="103" t="s">
        <v>246</v>
      </c>
      <c r="H103" s="237">
        <v>8.01</v>
      </c>
      <c r="I103" s="15">
        <v>7.56</v>
      </c>
      <c r="J103" s="416"/>
    </row>
    <row r="104" spans="1:10" ht="16.5" customHeight="1">
      <c r="A104" s="465"/>
      <c r="B104" s="379"/>
      <c r="C104" s="380"/>
      <c r="D104" s="380"/>
      <c r="E104" s="380"/>
      <c r="F104" s="381"/>
      <c r="G104" s="103" t="s">
        <v>247</v>
      </c>
      <c r="H104" s="14">
        <v>7.79</v>
      </c>
      <c r="I104" s="233">
        <v>6.87</v>
      </c>
      <c r="J104" s="416"/>
    </row>
    <row r="105" spans="1:10" ht="16.5" customHeight="1">
      <c r="A105" s="464" t="s">
        <v>260</v>
      </c>
      <c r="B105" s="376" t="s">
        <v>265</v>
      </c>
      <c r="C105" s="377"/>
      <c r="D105" s="377"/>
      <c r="E105" s="377"/>
      <c r="F105" s="378"/>
      <c r="G105" s="103" t="s">
        <v>246</v>
      </c>
      <c r="H105" s="14">
        <v>7.33</v>
      </c>
      <c r="I105" s="233">
        <v>6.87</v>
      </c>
      <c r="J105" s="416"/>
    </row>
    <row r="106" spans="1:10" ht="16.5" customHeight="1">
      <c r="A106" s="465"/>
      <c r="B106" s="379"/>
      <c r="C106" s="380"/>
      <c r="D106" s="380"/>
      <c r="E106" s="380"/>
      <c r="F106" s="381"/>
      <c r="G106" s="103" t="s">
        <v>247</v>
      </c>
      <c r="H106" s="14">
        <v>7.1</v>
      </c>
      <c r="I106" s="233">
        <v>6.18</v>
      </c>
      <c r="J106" s="416"/>
    </row>
    <row r="107" spans="1:10" ht="18.75" customHeight="1">
      <c r="A107" s="170" t="s">
        <v>92</v>
      </c>
      <c r="B107" s="448" t="s">
        <v>261</v>
      </c>
      <c r="C107" s="449"/>
      <c r="D107" s="449"/>
      <c r="E107" s="449"/>
      <c r="F107" s="449"/>
      <c r="G107" s="449"/>
      <c r="H107" s="449"/>
      <c r="I107" s="450"/>
      <c r="J107" s="416"/>
    </row>
    <row r="108" spans="1:10" ht="16.5" customHeight="1">
      <c r="A108" s="464" t="s">
        <v>263</v>
      </c>
      <c r="B108" s="376" t="s">
        <v>262</v>
      </c>
      <c r="C108" s="377"/>
      <c r="D108" s="377"/>
      <c r="E108" s="377"/>
      <c r="F108" s="378"/>
      <c r="G108" s="103" t="s">
        <v>246</v>
      </c>
      <c r="H108" s="14">
        <v>7.79</v>
      </c>
      <c r="I108" s="233">
        <v>7.33</v>
      </c>
      <c r="J108" s="416"/>
    </row>
    <row r="109" spans="1:10" ht="17.25" customHeight="1">
      <c r="A109" s="465"/>
      <c r="B109" s="379"/>
      <c r="C109" s="380"/>
      <c r="D109" s="380"/>
      <c r="E109" s="380"/>
      <c r="F109" s="381"/>
      <c r="G109" s="103" t="s">
        <v>247</v>
      </c>
      <c r="H109" s="14">
        <v>7.56</v>
      </c>
      <c r="I109" s="233">
        <v>6.64</v>
      </c>
      <c r="J109" s="416"/>
    </row>
    <row r="110" spans="1:10" ht="17.25" customHeight="1">
      <c r="A110" s="464" t="s">
        <v>264</v>
      </c>
      <c r="B110" s="376" t="s">
        <v>265</v>
      </c>
      <c r="C110" s="377"/>
      <c r="D110" s="377"/>
      <c r="E110" s="377"/>
      <c r="F110" s="378"/>
      <c r="G110" s="103" t="s">
        <v>246</v>
      </c>
      <c r="H110" s="14">
        <v>7.1</v>
      </c>
      <c r="I110" s="238">
        <v>6.64</v>
      </c>
      <c r="J110" s="416"/>
    </row>
    <row r="111" spans="1:10" ht="16.5" thickBot="1">
      <c r="A111" s="472"/>
      <c r="B111" s="485"/>
      <c r="C111" s="486"/>
      <c r="D111" s="486"/>
      <c r="E111" s="486"/>
      <c r="F111" s="487"/>
      <c r="G111" s="105" t="s">
        <v>247</v>
      </c>
      <c r="H111" s="29">
        <v>6.87</v>
      </c>
      <c r="I111" s="232">
        <v>5.95</v>
      </c>
      <c r="J111" s="417"/>
    </row>
    <row r="112" spans="1:18" ht="20.25" customHeight="1">
      <c r="A112" s="402" t="s">
        <v>37</v>
      </c>
      <c r="B112" s="403"/>
      <c r="C112" s="403"/>
      <c r="D112" s="403"/>
      <c r="E112" s="403"/>
      <c r="F112" s="403"/>
      <c r="G112" s="403"/>
      <c r="H112" s="403"/>
      <c r="I112" s="404"/>
      <c r="J112" s="1">
        <v>44562</v>
      </c>
      <c r="K112" s="453"/>
      <c r="L112" s="454"/>
      <c r="M112" s="454"/>
      <c r="N112" s="454"/>
      <c r="O112" s="454"/>
      <c r="P112" s="454"/>
      <c r="Q112" s="454"/>
      <c r="R112" s="454"/>
    </row>
    <row r="113" spans="1:12" s="43" customFormat="1" ht="25.5" customHeight="1">
      <c r="A113" s="3">
        <v>1</v>
      </c>
      <c r="B113" s="357" t="s">
        <v>325</v>
      </c>
      <c r="C113" s="358"/>
      <c r="D113" s="358"/>
      <c r="E113" s="358"/>
      <c r="F113" s="358"/>
      <c r="G113" s="358"/>
      <c r="H113" s="316">
        <v>7.87</v>
      </c>
      <c r="I113" s="445"/>
      <c r="J113" s="440" t="s">
        <v>407</v>
      </c>
      <c r="K113" s="39"/>
      <c r="L113" s="39"/>
    </row>
    <row r="114" spans="1:12" s="43" customFormat="1" ht="26.25" customHeight="1">
      <c r="A114" s="3">
        <v>2</v>
      </c>
      <c r="B114" s="357" t="s">
        <v>326</v>
      </c>
      <c r="C114" s="358"/>
      <c r="D114" s="358"/>
      <c r="E114" s="358"/>
      <c r="F114" s="358"/>
      <c r="G114" s="358"/>
      <c r="H114" s="316">
        <v>7.32</v>
      </c>
      <c r="I114" s="445"/>
      <c r="J114" s="441"/>
      <c r="K114" s="39"/>
      <c r="L114" s="39"/>
    </row>
    <row r="115" spans="1:12" s="43" customFormat="1" ht="25.5" customHeight="1">
      <c r="A115" s="3">
        <v>3</v>
      </c>
      <c r="B115" s="357" t="s">
        <v>327</v>
      </c>
      <c r="C115" s="358"/>
      <c r="D115" s="358"/>
      <c r="E115" s="358"/>
      <c r="F115" s="358"/>
      <c r="G115" s="358"/>
      <c r="H115" s="455">
        <v>5.85</v>
      </c>
      <c r="I115" s="494"/>
      <c r="J115" s="441"/>
      <c r="K115" s="39"/>
      <c r="L115" s="39"/>
    </row>
    <row r="116" spans="1:12" s="43" customFormat="1" ht="25.5" customHeight="1">
      <c r="A116" s="3">
        <v>4</v>
      </c>
      <c r="B116" s="357" t="s">
        <v>328</v>
      </c>
      <c r="C116" s="358"/>
      <c r="D116" s="358"/>
      <c r="E116" s="358"/>
      <c r="F116" s="358"/>
      <c r="G116" s="359"/>
      <c r="H116" s="420">
        <v>5.3</v>
      </c>
      <c r="I116" s="421"/>
      <c r="J116" s="442"/>
      <c r="K116" s="39"/>
      <c r="L116" s="39"/>
    </row>
    <row r="117" spans="1:12" s="43" customFormat="1" ht="54" customHeight="1">
      <c r="A117" s="3">
        <v>5</v>
      </c>
      <c r="B117" s="357" t="s">
        <v>324</v>
      </c>
      <c r="C117" s="358"/>
      <c r="D117" s="358"/>
      <c r="E117" s="358"/>
      <c r="F117" s="358"/>
      <c r="G117" s="359"/>
      <c r="H117" s="455">
        <v>4.95</v>
      </c>
      <c r="I117" s="456"/>
      <c r="J117" s="440" t="str">
        <f>J113</f>
        <v>Постановление Правительства Иркутской области                                                от 01.12.2021 № 918-пп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2022 год"</v>
      </c>
      <c r="K117" s="39"/>
      <c r="L117" s="39"/>
    </row>
    <row r="118" spans="1:12" s="43" customFormat="1" ht="54" customHeight="1" thickBot="1">
      <c r="A118" s="6">
        <v>6</v>
      </c>
      <c r="B118" s="400" t="s">
        <v>38</v>
      </c>
      <c r="C118" s="457"/>
      <c r="D118" s="457"/>
      <c r="E118" s="457"/>
      <c r="F118" s="457"/>
      <c r="G118" s="457"/>
      <c r="H118" s="303">
        <v>3.41</v>
      </c>
      <c r="I118" s="391"/>
      <c r="J118" s="443"/>
      <c r="K118" s="39"/>
      <c r="L118" s="39"/>
    </row>
    <row r="119" spans="1:10" ht="28.5" customHeight="1" thickBot="1">
      <c r="A119" s="444" t="s">
        <v>31</v>
      </c>
      <c r="B119" s="444"/>
      <c r="C119" s="444"/>
      <c r="D119" s="444"/>
      <c r="E119" s="444"/>
      <c r="F119" s="444"/>
      <c r="G119" s="444"/>
      <c r="H119" s="444"/>
      <c r="I119" s="444"/>
      <c r="J119" s="444"/>
    </row>
    <row r="120" spans="1:10" ht="63.75" customHeight="1" thickBot="1">
      <c r="A120" s="7" t="s">
        <v>0</v>
      </c>
      <c r="B120" s="193" t="s">
        <v>27</v>
      </c>
      <c r="C120" s="193" t="s">
        <v>34</v>
      </c>
      <c r="D120" s="192" t="s">
        <v>1</v>
      </c>
      <c r="E120" s="473" t="s">
        <v>47</v>
      </c>
      <c r="F120" s="473"/>
      <c r="G120" s="193" t="s">
        <v>113</v>
      </c>
      <c r="H120" s="193" t="s">
        <v>287</v>
      </c>
      <c r="I120" s="185" t="s">
        <v>25</v>
      </c>
      <c r="J120" s="44" t="s">
        <v>26</v>
      </c>
    </row>
    <row r="121" spans="1:18" ht="61.5" customHeight="1" thickBot="1">
      <c r="A121" s="481" t="s">
        <v>383</v>
      </c>
      <c r="B121" s="482"/>
      <c r="C121" s="482"/>
      <c r="D121" s="482"/>
      <c r="E121" s="482"/>
      <c r="F121" s="482"/>
      <c r="G121" s="482"/>
      <c r="H121" s="482"/>
      <c r="I121" s="482"/>
      <c r="J121" s="483"/>
      <c r="K121" s="451"/>
      <c r="L121" s="452"/>
      <c r="M121" s="452"/>
      <c r="N121" s="452"/>
      <c r="O121" s="452"/>
      <c r="P121" s="452"/>
      <c r="Q121" s="452"/>
      <c r="R121" s="452"/>
    </row>
    <row r="122" spans="1:11" ht="27" customHeight="1">
      <c r="A122" s="478" t="s">
        <v>368</v>
      </c>
      <c r="B122" s="479"/>
      <c r="C122" s="479"/>
      <c r="D122" s="479"/>
      <c r="E122" s="480" t="s">
        <v>347</v>
      </c>
      <c r="F122" s="474" t="s">
        <v>469</v>
      </c>
      <c r="G122" s="475" t="s">
        <v>4</v>
      </c>
      <c r="H122" s="340" t="s">
        <v>114</v>
      </c>
      <c r="I122" s="270" t="s">
        <v>403</v>
      </c>
      <c r="J122" s="1" t="s">
        <v>331</v>
      </c>
      <c r="K122" s="161"/>
    </row>
    <row r="123" spans="1:10" ht="51" customHeight="1">
      <c r="A123" s="51">
        <v>1</v>
      </c>
      <c r="B123" s="344" t="s">
        <v>332</v>
      </c>
      <c r="C123" s="345"/>
      <c r="D123" s="346"/>
      <c r="E123" s="409"/>
      <c r="F123" s="361"/>
      <c r="G123" s="476"/>
      <c r="H123" s="341"/>
      <c r="I123" s="312" t="s">
        <v>422</v>
      </c>
      <c r="J123" s="322" t="s">
        <v>384</v>
      </c>
    </row>
    <row r="124" spans="1:10" ht="21" customHeight="1">
      <c r="A124" s="114" t="s">
        <v>243</v>
      </c>
      <c r="B124" s="344" t="s">
        <v>339</v>
      </c>
      <c r="C124" s="345"/>
      <c r="D124" s="113"/>
      <c r="E124" s="410"/>
      <c r="F124" s="361"/>
      <c r="G124" s="477"/>
      <c r="H124" s="341"/>
      <c r="I124" s="313"/>
      <c r="J124" s="323"/>
    </row>
    <row r="125" spans="1:10" ht="21.75" customHeight="1">
      <c r="A125" s="171" t="s">
        <v>348</v>
      </c>
      <c r="B125" s="13" t="s">
        <v>333</v>
      </c>
      <c r="C125" s="317" t="s">
        <v>5</v>
      </c>
      <c r="D125" s="347">
        <v>1214.62</v>
      </c>
      <c r="E125" s="13">
        <v>0.034444</v>
      </c>
      <c r="F125" s="361"/>
      <c r="G125" s="115">
        <f>E125*D125</f>
        <v>41.83637128</v>
      </c>
      <c r="H125" s="341"/>
      <c r="I125" s="313"/>
      <c r="J125" s="323"/>
    </row>
    <row r="126" spans="1:10" ht="21" customHeight="1">
      <c r="A126" s="2" t="s">
        <v>349</v>
      </c>
      <c r="B126" s="13" t="s">
        <v>334</v>
      </c>
      <c r="C126" s="319"/>
      <c r="D126" s="348"/>
      <c r="E126" s="13">
        <v>0.034444</v>
      </c>
      <c r="F126" s="361"/>
      <c r="G126" s="115">
        <f>E126*D125</f>
        <v>41.83637128</v>
      </c>
      <c r="H126" s="341"/>
      <c r="I126" s="313"/>
      <c r="J126" s="323"/>
    </row>
    <row r="127" spans="1:10" ht="21" customHeight="1">
      <c r="A127" s="2" t="s">
        <v>350</v>
      </c>
      <c r="B127" s="13" t="s">
        <v>335</v>
      </c>
      <c r="C127" s="319"/>
      <c r="D127" s="348"/>
      <c r="E127" s="13">
        <v>0.034444</v>
      </c>
      <c r="F127" s="361"/>
      <c r="G127" s="115">
        <f>E127*D125</f>
        <v>41.83637128</v>
      </c>
      <c r="H127" s="341"/>
      <c r="I127" s="313"/>
      <c r="J127" s="323"/>
    </row>
    <row r="128" spans="1:10" ht="21" customHeight="1">
      <c r="A128" s="2" t="s">
        <v>351</v>
      </c>
      <c r="B128" s="13" t="s">
        <v>336</v>
      </c>
      <c r="C128" s="319"/>
      <c r="D128" s="348"/>
      <c r="E128" s="13">
        <v>0.034444</v>
      </c>
      <c r="F128" s="361"/>
      <c r="G128" s="115">
        <f>E128*D125</f>
        <v>41.83637128</v>
      </c>
      <c r="H128" s="341"/>
      <c r="I128" s="313"/>
      <c r="J128" s="323"/>
    </row>
    <row r="129" spans="1:10" ht="21" customHeight="1">
      <c r="A129" s="2" t="s">
        <v>352</v>
      </c>
      <c r="B129" s="13" t="s">
        <v>337</v>
      </c>
      <c r="C129" s="319"/>
      <c r="D129" s="348"/>
      <c r="E129" s="13">
        <v>0.0271</v>
      </c>
      <c r="F129" s="361"/>
      <c r="G129" s="115">
        <f>E129*D125</f>
        <v>32.916202</v>
      </c>
      <c r="H129" s="341"/>
      <c r="I129" s="313"/>
      <c r="J129" s="323"/>
    </row>
    <row r="130" spans="1:10" ht="21" customHeight="1">
      <c r="A130" s="114" t="s">
        <v>244</v>
      </c>
      <c r="B130" s="199" t="s">
        <v>338</v>
      </c>
      <c r="C130" s="319"/>
      <c r="D130" s="348"/>
      <c r="E130" s="13"/>
      <c r="F130" s="361"/>
      <c r="G130" s="115"/>
      <c r="H130" s="341"/>
      <c r="I130" s="313"/>
      <c r="J130" s="323"/>
    </row>
    <row r="131" spans="1:10" ht="21" customHeight="1">
      <c r="A131" s="2" t="s">
        <v>353</v>
      </c>
      <c r="B131" s="13" t="s">
        <v>333</v>
      </c>
      <c r="C131" s="319"/>
      <c r="D131" s="348"/>
      <c r="E131" s="212">
        <v>0.02</v>
      </c>
      <c r="F131" s="361"/>
      <c r="G131" s="115">
        <f>E131*D125</f>
        <v>24.292399999999997</v>
      </c>
      <c r="H131" s="341"/>
      <c r="I131" s="313"/>
      <c r="J131" s="323"/>
    </row>
    <row r="132" spans="1:10" ht="21" customHeight="1">
      <c r="A132" s="2" t="s">
        <v>354</v>
      </c>
      <c r="B132" s="13" t="s">
        <v>334</v>
      </c>
      <c r="C132" s="319"/>
      <c r="D132" s="348"/>
      <c r="E132" s="13">
        <v>0.0169</v>
      </c>
      <c r="F132" s="361"/>
      <c r="G132" s="115">
        <f>E132*D125</f>
        <v>20.527077999999996</v>
      </c>
      <c r="H132" s="341"/>
      <c r="I132" s="313"/>
      <c r="J132" s="323"/>
    </row>
    <row r="133" spans="1:10" ht="21" customHeight="1">
      <c r="A133" s="2" t="s">
        <v>355</v>
      </c>
      <c r="B133" s="13" t="s">
        <v>343</v>
      </c>
      <c r="C133" s="319"/>
      <c r="D133" s="348"/>
      <c r="E133" s="13">
        <v>0.0184</v>
      </c>
      <c r="F133" s="361"/>
      <c r="G133" s="115">
        <f>E133*D125</f>
        <v>22.349007999999998</v>
      </c>
      <c r="H133" s="341"/>
      <c r="I133" s="313"/>
      <c r="J133" s="323"/>
    </row>
    <row r="134" spans="1:10" ht="21" customHeight="1">
      <c r="A134" s="2" t="s">
        <v>356</v>
      </c>
      <c r="B134" s="13" t="s">
        <v>340</v>
      </c>
      <c r="C134" s="319"/>
      <c r="D134" s="348"/>
      <c r="E134" s="13">
        <v>0.0158</v>
      </c>
      <c r="F134" s="361"/>
      <c r="G134" s="115">
        <f>E134*D125</f>
        <v>19.190996</v>
      </c>
      <c r="H134" s="341"/>
      <c r="I134" s="313"/>
      <c r="J134" s="323"/>
    </row>
    <row r="135" spans="1:10" ht="21" customHeight="1">
      <c r="A135" s="2" t="s">
        <v>357</v>
      </c>
      <c r="B135" s="13" t="s">
        <v>341</v>
      </c>
      <c r="C135" s="319"/>
      <c r="D135" s="348"/>
      <c r="E135" s="13">
        <v>0.0159</v>
      </c>
      <c r="F135" s="361"/>
      <c r="G135" s="115">
        <f>E135*D125</f>
        <v>19.312458</v>
      </c>
      <c r="H135" s="341"/>
      <c r="I135" s="313"/>
      <c r="J135" s="323"/>
    </row>
    <row r="136" spans="1:10" ht="21" customHeight="1">
      <c r="A136" s="2" t="s">
        <v>358</v>
      </c>
      <c r="B136" s="13" t="s">
        <v>342</v>
      </c>
      <c r="C136" s="319"/>
      <c r="D136" s="348"/>
      <c r="E136" s="13">
        <v>0.0151</v>
      </c>
      <c r="F136" s="361"/>
      <c r="G136" s="115">
        <f>E136*D125</f>
        <v>18.340761999999998</v>
      </c>
      <c r="H136" s="341"/>
      <c r="I136" s="313"/>
      <c r="J136" s="323"/>
    </row>
    <row r="137" spans="1:10" ht="21" customHeight="1">
      <c r="A137" s="2" t="s">
        <v>359</v>
      </c>
      <c r="B137" s="13" t="s">
        <v>344</v>
      </c>
      <c r="C137" s="319"/>
      <c r="D137" s="348"/>
      <c r="E137" s="13">
        <v>0.0151</v>
      </c>
      <c r="F137" s="361"/>
      <c r="G137" s="115">
        <f>E137*D125</f>
        <v>18.340761999999998</v>
      </c>
      <c r="H137" s="341"/>
      <c r="I137" s="313"/>
      <c r="J137" s="323"/>
    </row>
    <row r="138" spans="1:10" ht="21" customHeight="1">
      <c r="A138" s="2" t="s">
        <v>360</v>
      </c>
      <c r="B138" s="13" t="s">
        <v>337</v>
      </c>
      <c r="C138" s="319"/>
      <c r="D138" s="348"/>
      <c r="E138" s="13">
        <v>0.0148</v>
      </c>
      <c r="F138" s="361"/>
      <c r="G138" s="115">
        <f>E138*D125</f>
        <v>17.976376</v>
      </c>
      <c r="H138" s="341"/>
      <c r="I138" s="313"/>
      <c r="J138" s="323"/>
    </row>
    <row r="139" spans="1:10" ht="21" customHeight="1">
      <c r="A139" s="2" t="s">
        <v>361</v>
      </c>
      <c r="B139" s="13" t="s">
        <v>345</v>
      </c>
      <c r="C139" s="319"/>
      <c r="D139" s="348"/>
      <c r="E139" s="13">
        <v>0.0148</v>
      </c>
      <c r="F139" s="361"/>
      <c r="G139" s="115">
        <f>E139*D125</f>
        <v>17.976376</v>
      </c>
      <c r="H139" s="341"/>
      <c r="I139" s="313"/>
      <c r="J139" s="323"/>
    </row>
    <row r="140" spans="1:10" ht="27" customHeight="1" thickBot="1">
      <c r="A140" s="18" t="s">
        <v>362</v>
      </c>
      <c r="B140" s="29" t="s">
        <v>346</v>
      </c>
      <c r="C140" s="321"/>
      <c r="D140" s="165" t="s">
        <v>8</v>
      </c>
      <c r="E140" s="29">
        <v>0.0146</v>
      </c>
      <c r="F140" s="384"/>
      <c r="G140" s="158">
        <f>E140*D125</f>
        <v>17.733452</v>
      </c>
      <c r="H140" s="342"/>
      <c r="I140" s="314"/>
      <c r="J140" s="324"/>
    </row>
    <row r="141" spans="1:11" ht="48" customHeight="1">
      <c r="A141" s="351" t="s">
        <v>369</v>
      </c>
      <c r="B141" s="352"/>
      <c r="C141" s="352"/>
      <c r="D141" s="392"/>
      <c r="E141" s="209" t="s">
        <v>288</v>
      </c>
      <c r="F141" s="11" t="s">
        <v>61</v>
      </c>
      <c r="G141" s="335" t="s">
        <v>207</v>
      </c>
      <c r="H141" s="336"/>
      <c r="I141" s="270" t="s">
        <v>403</v>
      </c>
      <c r="J141" s="12" t="s">
        <v>73</v>
      </c>
      <c r="K141" s="116"/>
    </row>
    <row r="142" spans="1:10" ht="81.75" customHeight="1">
      <c r="A142" s="190">
        <v>1</v>
      </c>
      <c r="B142" s="191" t="s">
        <v>115</v>
      </c>
      <c r="C142" s="316" t="s">
        <v>7</v>
      </c>
      <c r="D142" s="349">
        <f>K143</f>
        <v>91.28771928</v>
      </c>
      <c r="E142" s="183">
        <v>3.17</v>
      </c>
      <c r="F142" s="151">
        <f>E142*D142</f>
        <v>289.3820701176</v>
      </c>
      <c r="G142" s="318"/>
      <c r="H142" s="319"/>
      <c r="I142" s="300" t="s">
        <v>423</v>
      </c>
      <c r="J142" s="297" t="s">
        <v>87</v>
      </c>
    </row>
    <row r="143" spans="1:12" ht="79.5" customHeight="1">
      <c r="A143" s="2" t="s">
        <v>21</v>
      </c>
      <c r="B143" s="172" t="s">
        <v>116</v>
      </c>
      <c r="C143" s="318"/>
      <c r="D143" s="350"/>
      <c r="E143" s="183">
        <v>3.22</v>
      </c>
      <c r="F143" s="151">
        <f>E143*D142</f>
        <v>293.94645608160005</v>
      </c>
      <c r="G143" s="318"/>
      <c r="H143" s="319"/>
      <c r="I143" s="301"/>
      <c r="J143" s="298"/>
      <c r="K143" s="223">
        <f>1214.62*0.059844+18.6</f>
        <v>91.28771928</v>
      </c>
      <c r="L143" s="224"/>
    </row>
    <row r="144" spans="1:10" ht="93" customHeight="1">
      <c r="A144" s="2" t="s">
        <v>18</v>
      </c>
      <c r="B144" s="207" t="s">
        <v>117</v>
      </c>
      <c r="C144" s="318"/>
      <c r="D144" s="350"/>
      <c r="E144" s="183">
        <v>3.28</v>
      </c>
      <c r="F144" s="151">
        <f>E144*D142</f>
        <v>299.4237192384</v>
      </c>
      <c r="G144" s="318"/>
      <c r="H144" s="319"/>
      <c r="I144" s="301"/>
      <c r="J144" s="298"/>
    </row>
    <row r="145" spans="1:10" ht="68.25" customHeight="1">
      <c r="A145" s="2" t="s">
        <v>23</v>
      </c>
      <c r="B145" s="207" t="s">
        <v>118</v>
      </c>
      <c r="C145" s="318"/>
      <c r="D145" s="350"/>
      <c r="E145" s="183">
        <v>1.68</v>
      </c>
      <c r="F145" s="151">
        <f>E145*D142</f>
        <v>153.3633683904</v>
      </c>
      <c r="G145" s="318"/>
      <c r="H145" s="319"/>
      <c r="I145" s="301"/>
      <c r="J145" s="298"/>
    </row>
    <row r="146" spans="1:10" ht="66" customHeight="1">
      <c r="A146" s="2" t="s">
        <v>19</v>
      </c>
      <c r="B146" s="172" t="s">
        <v>119</v>
      </c>
      <c r="C146" s="318"/>
      <c r="D146" s="350"/>
      <c r="E146" s="183">
        <v>2.62</v>
      </c>
      <c r="F146" s="151">
        <f>E146*D142</f>
        <v>239.1738245136</v>
      </c>
      <c r="G146" s="318"/>
      <c r="H146" s="319"/>
      <c r="I146" s="301"/>
      <c r="J146" s="298"/>
    </row>
    <row r="147" spans="1:10" ht="66" customHeight="1">
      <c r="A147" s="170" t="s">
        <v>205</v>
      </c>
      <c r="B147" s="172" t="s">
        <v>89</v>
      </c>
      <c r="C147" s="318"/>
      <c r="D147" s="350"/>
      <c r="E147" s="15">
        <v>1.9</v>
      </c>
      <c r="F147" s="157">
        <f>E147*D142</f>
        <v>173.446666632</v>
      </c>
      <c r="G147" s="318"/>
      <c r="H147" s="319"/>
      <c r="I147" s="301"/>
      <c r="J147" s="298"/>
    </row>
    <row r="148" spans="1:10" ht="67.5" customHeight="1">
      <c r="A148" s="2" t="s">
        <v>90</v>
      </c>
      <c r="B148" s="172" t="s">
        <v>120</v>
      </c>
      <c r="C148" s="318"/>
      <c r="D148" s="350"/>
      <c r="E148" s="183">
        <v>1.23</v>
      </c>
      <c r="F148" s="151">
        <f>E148*D142</f>
        <v>112.2838947144</v>
      </c>
      <c r="G148" s="318"/>
      <c r="H148" s="319"/>
      <c r="I148" s="301"/>
      <c r="J148" s="298"/>
    </row>
    <row r="149" spans="1:10" ht="82.5" customHeight="1" thickBot="1">
      <c r="A149" s="18" t="s">
        <v>91</v>
      </c>
      <c r="B149" s="208" t="s">
        <v>121</v>
      </c>
      <c r="C149" s="320"/>
      <c r="D149" s="196" t="s">
        <v>8</v>
      </c>
      <c r="E149" s="203">
        <v>2.15</v>
      </c>
      <c r="F149" s="153">
        <f>E149*D142</f>
        <v>196.268596452</v>
      </c>
      <c r="G149" s="320"/>
      <c r="H149" s="321"/>
      <c r="I149" s="315"/>
      <c r="J149" s="299"/>
    </row>
    <row r="150" spans="1:10" ht="48.75" customHeight="1">
      <c r="A150" s="351" t="s">
        <v>69</v>
      </c>
      <c r="B150" s="352"/>
      <c r="C150" s="352"/>
      <c r="D150" s="353"/>
      <c r="E150" s="269" t="s">
        <v>288</v>
      </c>
      <c r="F150" s="11" t="s">
        <v>61</v>
      </c>
      <c r="G150" s="335" t="s">
        <v>207</v>
      </c>
      <c r="H150" s="336"/>
      <c r="I150" s="271" t="s">
        <v>403</v>
      </c>
      <c r="J150" s="12" t="s">
        <v>73</v>
      </c>
    </row>
    <row r="151" spans="1:10" ht="76.5" customHeight="1">
      <c r="A151" s="266">
        <v>1</v>
      </c>
      <c r="B151" s="267" t="s">
        <v>115</v>
      </c>
      <c r="C151" s="292" t="s">
        <v>7</v>
      </c>
      <c r="D151" s="295">
        <v>23.08</v>
      </c>
      <c r="E151" s="13">
        <v>4.18</v>
      </c>
      <c r="F151" s="151">
        <f>E151*D151</f>
        <v>96.47439999999999</v>
      </c>
      <c r="G151" s="318"/>
      <c r="H151" s="319"/>
      <c r="I151" s="300" t="s">
        <v>441</v>
      </c>
      <c r="J151" s="297" t="s">
        <v>289</v>
      </c>
    </row>
    <row r="152" spans="1:10" ht="79.5" customHeight="1">
      <c r="A152" s="2" t="s">
        <v>21</v>
      </c>
      <c r="B152" s="262" t="s">
        <v>116</v>
      </c>
      <c r="C152" s="293"/>
      <c r="D152" s="296"/>
      <c r="E152" s="14">
        <v>4.32</v>
      </c>
      <c r="F152" s="152">
        <f>E152*D151</f>
        <v>99.7056</v>
      </c>
      <c r="G152" s="318"/>
      <c r="H152" s="319"/>
      <c r="I152" s="301"/>
      <c r="J152" s="298"/>
    </row>
    <row r="153" spans="1:10" ht="78.75" customHeight="1">
      <c r="A153" s="2" t="s">
        <v>18</v>
      </c>
      <c r="B153" s="262" t="s">
        <v>117</v>
      </c>
      <c r="C153" s="293"/>
      <c r="D153" s="296"/>
      <c r="E153" s="265">
        <v>4.27</v>
      </c>
      <c r="F153" s="152">
        <f>E153*D151</f>
        <v>98.55159999999998</v>
      </c>
      <c r="G153" s="318"/>
      <c r="H153" s="319"/>
      <c r="I153" s="301"/>
      <c r="J153" s="298"/>
    </row>
    <row r="154" spans="1:10" ht="75.75" customHeight="1">
      <c r="A154" s="2" t="s">
        <v>23</v>
      </c>
      <c r="B154" s="262" t="s">
        <v>118</v>
      </c>
      <c r="C154" s="293"/>
      <c r="D154" s="296"/>
      <c r="E154" s="13">
        <v>2.98</v>
      </c>
      <c r="F154" s="152">
        <f>E154*D151</f>
        <v>68.77839999999999</v>
      </c>
      <c r="G154" s="318"/>
      <c r="H154" s="319"/>
      <c r="I154" s="301"/>
      <c r="J154" s="298"/>
    </row>
    <row r="155" spans="1:10" ht="66.75" customHeight="1">
      <c r="A155" s="2" t="s">
        <v>19</v>
      </c>
      <c r="B155" s="262" t="s">
        <v>119</v>
      </c>
      <c r="C155" s="293"/>
      <c r="D155" s="296"/>
      <c r="E155" s="13">
        <v>3.74</v>
      </c>
      <c r="F155" s="152">
        <f>E155*D151</f>
        <v>86.3192</v>
      </c>
      <c r="G155" s="318"/>
      <c r="H155" s="319"/>
      <c r="I155" s="301"/>
      <c r="J155" s="298"/>
    </row>
    <row r="156" spans="1:10" ht="90" customHeight="1">
      <c r="A156" s="2" t="s">
        <v>92</v>
      </c>
      <c r="B156" s="262" t="s">
        <v>122</v>
      </c>
      <c r="C156" s="293"/>
      <c r="D156" s="296"/>
      <c r="E156" s="13">
        <v>7.36</v>
      </c>
      <c r="F156" s="151">
        <f>E156*D151</f>
        <v>169.8688</v>
      </c>
      <c r="G156" s="318"/>
      <c r="H156" s="319"/>
      <c r="I156" s="301"/>
      <c r="J156" s="298"/>
    </row>
    <row r="157" spans="1:10" ht="86.25" customHeight="1">
      <c r="A157" s="2" t="s">
        <v>93</v>
      </c>
      <c r="B157" s="262" t="s">
        <v>123</v>
      </c>
      <c r="C157" s="293"/>
      <c r="D157" s="296"/>
      <c r="E157" s="14">
        <v>7.46</v>
      </c>
      <c r="F157" s="151">
        <f>E157*D151</f>
        <v>172.1768</v>
      </c>
      <c r="G157" s="318"/>
      <c r="H157" s="319"/>
      <c r="I157" s="301"/>
      <c r="J157" s="298"/>
    </row>
    <row r="158" spans="1:10" ht="86.25" customHeight="1">
      <c r="A158" s="2" t="s">
        <v>94</v>
      </c>
      <c r="B158" s="262" t="s">
        <v>124</v>
      </c>
      <c r="C158" s="293"/>
      <c r="D158" s="296"/>
      <c r="E158" s="15">
        <v>7.56</v>
      </c>
      <c r="F158" s="151">
        <f>E158*D151</f>
        <v>174.48479999999998</v>
      </c>
      <c r="G158" s="318"/>
      <c r="H158" s="319"/>
      <c r="I158" s="301"/>
      <c r="J158" s="298"/>
    </row>
    <row r="159" spans="1:10" ht="79.5" customHeight="1">
      <c r="A159" s="2" t="s">
        <v>95</v>
      </c>
      <c r="B159" s="262" t="s">
        <v>125</v>
      </c>
      <c r="C159" s="339"/>
      <c r="D159" s="16" t="s">
        <v>8</v>
      </c>
      <c r="E159" s="14">
        <v>7.16</v>
      </c>
      <c r="F159" s="151">
        <f>E159*D151</f>
        <v>165.25279999999998</v>
      </c>
      <c r="G159" s="325"/>
      <c r="H159" s="326"/>
      <c r="I159" s="302"/>
      <c r="J159" s="327"/>
    </row>
    <row r="160" spans="1:10" ht="74.25" customHeight="1">
      <c r="A160" s="2" t="s">
        <v>96</v>
      </c>
      <c r="B160" s="262" t="s">
        <v>126</v>
      </c>
      <c r="C160" s="316" t="s">
        <v>7</v>
      </c>
      <c r="D160" s="295">
        <f>D151</f>
        <v>23.08</v>
      </c>
      <c r="E160" s="263">
        <v>6.36</v>
      </c>
      <c r="F160" s="151">
        <f>E160*D151</f>
        <v>146.7888</v>
      </c>
      <c r="G160" s="316" t="s">
        <v>207</v>
      </c>
      <c r="H160" s="317"/>
      <c r="I160" s="300" t="s">
        <v>409</v>
      </c>
      <c r="J160" s="297" t="s">
        <v>290</v>
      </c>
    </row>
    <row r="161" spans="1:10" ht="60" customHeight="1">
      <c r="A161" s="2" t="s">
        <v>97</v>
      </c>
      <c r="B161" s="262" t="s">
        <v>98</v>
      </c>
      <c r="C161" s="318"/>
      <c r="D161" s="296"/>
      <c r="E161" s="263">
        <v>3.86</v>
      </c>
      <c r="F161" s="151">
        <f>E161*D151</f>
        <v>89.08879999999999</v>
      </c>
      <c r="G161" s="318"/>
      <c r="H161" s="319"/>
      <c r="I161" s="301"/>
      <c r="J161" s="298"/>
    </row>
    <row r="162" spans="1:10" ht="67.5" customHeight="1">
      <c r="A162" s="2" t="s">
        <v>99</v>
      </c>
      <c r="B162" s="262" t="s">
        <v>127</v>
      </c>
      <c r="C162" s="318"/>
      <c r="D162" s="296"/>
      <c r="E162" s="263">
        <v>3.15</v>
      </c>
      <c r="F162" s="151">
        <f>E162*D151</f>
        <v>72.702</v>
      </c>
      <c r="G162" s="318"/>
      <c r="H162" s="319"/>
      <c r="I162" s="301"/>
      <c r="J162" s="298"/>
    </row>
    <row r="163" spans="1:10" ht="77.25" customHeight="1">
      <c r="A163" s="261" t="s">
        <v>100</v>
      </c>
      <c r="B163" s="262" t="s">
        <v>101</v>
      </c>
      <c r="C163" s="318"/>
      <c r="D163" s="296"/>
      <c r="E163" s="263">
        <v>5.02</v>
      </c>
      <c r="F163" s="151">
        <f>E163*D151</f>
        <v>115.86159999999998</v>
      </c>
      <c r="G163" s="318"/>
      <c r="H163" s="319"/>
      <c r="I163" s="301"/>
      <c r="J163" s="298"/>
    </row>
    <row r="164" spans="1:10" ht="65.25" customHeight="1">
      <c r="A164" s="2" t="s">
        <v>102</v>
      </c>
      <c r="B164" s="268" t="s">
        <v>128</v>
      </c>
      <c r="C164" s="318"/>
      <c r="D164" s="296"/>
      <c r="E164" s="263">
        <v>1.72</v>
      </c>
      <c r="F164" s="151">
        <f>E164*D151</f>
        <v>39.697599999999994</v>
      </c>
      <c r="G164" s="318"/>
      <c r="H164" s="319"/>
      <c r="I164" s="301"/>
      <c r="J164" s="298"/>
    </row>
    <row r="165" spans="1:10" ht="30.75" customHeight="1">
      <c r="A165" s="261" t="s">
        <v>103</v>
      </c>
      <c r="B165" s="262" t="s">
        <v>104</v>
      </c>
      <c r="C165" s="318"/>
      <c r="D165" s="296"/>
      <c r="E165" s="263">
        <v>0.76</v>
      </c>
      <c r="F165" s="151">
        <f>E165*D151</f>
        <v>17.540799999999997</v>
      </c>
      <c r="G165" s="318"/>
      <c r="H165" s="319"/>
      <c r="I165" s="301"/>
      <c r="J165" s="298"/>
    </row>
    <row r="166" spans="1:10" ht="66" customHeight="1">
      <c r="A166" s="2" t="s">
        <v>88</v>
      </c>
      <c r="B166" s="262" t="s">
        <v>89</v>
      </c>
      <c r="C166" s="318"/>
      <c r="D166" s="296"/>
      <c r="E166" s="263">
        <v>2.98</v>
      </c>
      <c r="F166" s="151">
        <f>E166*D151</f>
        <v>68.77839999999999</v>
      </c>
      <c r="G166" s="318"/>
      <c r="H166" s="319"/>
      <c r="I166" s="301"/>
      <c r="J166" s="298"/>
    </row>
    <row r="167" spans="1:10" ht="67.5" customHeight="1">
      <c r="A167" s="2" t="s">
        <v>90</v>
      </c>
      <c r="B167" s="268" t="s">
        <v>120</v>
      </c>
      <c r="C167" s="318"/>
      <c r="D167" s="296"/>
      <c r="E167" s="14">
        <v>2.62</v>
      </c>
      <c r="F167" s="151">
        <f>E167*D151</f>
        <v>60.4696</v>
      </c>
      <c r="G167" s="318"/>
      <c r="H167" s="319"/>
      <c r="I167" s="301"/>
      <c r="J167" s="298"/>
    </row>
    <row r="168" spans="1:10" ht="68.25" customHeight="1">
      <c r="A168" s="261" t="s">
        <v>105</v>
      </c>
      <c r="B168" s="262" t="s">
        <v>129</v>
      </c>
      <c r="C168" s="318"/>
      <c r="D168" s="296"/>
      <c r="E168" s="263">
        <v>3.86</v>
      </c>
      <c r="F168" s="151">
        <f>E168*D151</f>
        <v>89.08879999999999</v>
      </c>
      <c r="G168" s="318"/>
      <c r="H168" s="319"/>
      <c r="I168" s="301"/>
      <c r="J168" s="298"/>
    </row>
    <row r="169" spans="1:10" ht="68.25" customHeight="1">
      <c r="A169" s="261" t="s">
        <v>106</v>
      </c>
      <c r="B169" s="262" t="s">
        <v>130</v>
      </c>
      <c r="C169" s="318"/>
      <c r="D169" s="296"/>
      <c r="E169" s="263">
        <v>3.1</v>
      </c>
      <c r="F169" s="151">
        <f>E169*D151</f>
        <v>71.548</v>
      </c>
      <c r="G169" s="318"/>
      <c r="H169" s="319"/>
      <c r="I169" s="301"/>
      <c r="J169" s="298"/>
    </row>
    <row r="170" spans="1:10" ht="68.25" customHeight="1">
      <c r="A170" s="2" t="s">
        <v>107</v>
      </c>
      <c r="B170" s="262" t="s">
        <v>131</v>
      </c>
      <c r="C170" s="325"/>
      <c r="D170" s="16" t="s">
        <v>8</v>
      </c>
      <c r="E170" s="263">
        <v>1.01</v>
      </c>
      <c r="F170" s="151">
        <f>E170*D151</f>
        <v>23.310799999999997</v>
      </c>
      <c r="G170" s="325"/>
      <c r="H170" s="326"/>
      <c r="I170" s="302"/>
      <c r="J170" s="327"/>
    </row>
    <row r="171" spans="1:10" ht="78" customHeight="1" thickBot="1">
      <c r="A171" s="18" t="s">
        <v>91</v>
      </c>
      <c r="B171" s="264" t="s">
        <v>121</v>
      </c>
      <c r="C171" s="29" t="s">
        <v>7</v>
      </c>
      <c r="D171" s="29" t="s">
        <v>442</v>
      </c>
      <c r="E171" s="22">
        <v>3.44</v>
      </c>
      <c r="F171" s="153">
        <f>E171*D151</f>
        <v>79.39519999999999</v>
      </c>
      <c r="G171" s="66"/>
      <c r="H171" s="67"/>
      <c r="I171" s="213"/>
      <c r="J171" s="68"/>
    </row>
    <row r="172" spans="1:10" ht="48" customHeight="1">
      <c r="A172" s="351" t="s">
        <v>70</v>
      </c>
      <c r="B172" s="352"/>
      <c r="C172" s="352"/>
      <c r="D172" s="353"/>
      <c r="E172" s="38" t="s">
        <v>6</v>
      </c>
      <c r="F172" s="11" t="s">
        <v>61</v>
      </c>
      <c r="G172" s="335" t="s">
        <v>207</v>
      </c>
      <c r="H172" s="336"/>
      <c r="I172" s="271" t="s">
        <v>403</v>
      </c>
      <c r="J172" s="12" t="s">
        <v>73</v>
      </c>
    </row>
    <row r="173" spans="1:10" ht="78.75" customHeight="1">
      <c r="A173" s="3">
        <v>1</v>
      </c>
      <c r="B173" s="172" t="s">
        <v>115</v>
      </c>
      <c r="C173" s="292" t="s">
        <v>7</v>
      </c>
      <c r="D173" s="295">
        <v>23.2</v>
      </c>
      <c r="E173" s="183">
        <v>7.35</v>
      </c>
      <c r="F173" s="151">
        <f>E173*D173</f>
        <v>170.51999999999998</v>
      </c>
      <c r="G173" s="318"/>
      <c r="H173" s="319"/>
      <c r="I173" s="300" t="s">
        <v>410</v>
      </c>
      <c r="J173" s="297" t="s">
        <v>290</v>
      </c>
    </row>
    <row r="174" spans="1:10" ht="77.25" customHeight="1">
      <c r="A174" s="2" t="s">
        <v>21</v>
      </c>
      <c r="B174" s="172" t="s">
        <v>116</v>
      </c>
      <c r="C174" s="293"/>
      <c r="D174" s="296"/>
      <c r="E174" s="60">
        <v>7.54</v>
      </c>
      <c r="F174" s="151">
        <f>E174*D173</f>
        <v>174.928</v>
      </c>
      <c r="G174" s="318"/>
      <c r="H174" s="319"/>
      <c r="I174" s="301"/>
      <c r="J174" s="298"/>
    </row>
    <row r="175" spans="1:10" ht="76.5">
      <c r="A175" s="2" t="s">
        <v>18</v>
      </c>
      <c r="B175" s="172" t="s">
        <v>117</v>
      </c>
      <c r="C175" s="293"/>
      <c r="D175" s="296"/>
      <c r="E175" s="169">
        <v>7.55</v>
      </c>
      <c r="F175" s="151">
        <f>E175*D173</f>
        <v>175.16</v>
      </c>
      <c r="G175" s="318"/>
      <c r="H175" s="319"/>
      <c r="I175" s="301"/>
      <c r="J175" s="298"/>
    </row>
    <row r="176" spans="1:10" ht="63" customHeight="1">
      <c r="A176" s="2" t="s">
        <v>23</v>
      </c>
      <c r="B176" s="172" t="s">
        <v>118</v>
      </c>
      <c r="C176" s="293"/>
      <c r="D176" s="296"/>
      <c r="E176" s="169">
        <v>4.66</v>
      </c>
      <c r="F176" s="151">
        <f>E176*D173</f>
        <v>108.112</v>
      </c>
      <c r="G176" s="318"/>
      <c r="H176" s="319"/>
      <c r="I176" s="301"/>
      <c r="J176" s="298"/>
    </row>
    <row r="177" spans="1:10" ht="63.75">
      <c r="A177" s="2" t="s">
        <v>19</v>
      </c>
      <c r="B177" s="172" t="s">
        <v>119</v>
      </c>
      <c r="C177" s="293"/>
      <c r="D177" s="296"/>
      <c r="E177" s="183">
        <v>6.36</v>
      </c>
      <c r="F177" s="151">
        <f>E177*D173</f>
        <v>147.552</v>
      </c>
      <c r="G177" s="318"/>
      <c r="H177" s="319"/>
      <c r="I177" s="301"/>
      <c r="J177" s="298"/>
    </row>
    <row r="178" spans="1:10" ht="86.25" customHeight="1">
      <c r="A178" s="2" t="s">
        <v>92</v>
      </c>
      <c r="B178" s="172" t="s">
        <v>122</v>
      </c>
      <c r="C178" s="293"/>
      <c r="D178" s="296"/>
      <c r="E178" s="169">
        <v>7.36</v>
      </c>
      <c r="F178" s="151">
        <f>E178*D173</f>
        <v>170.752</v>
      </c>
      <c r="G178" s="318"/>
      <c r="H178" s="319"/>
      <c r="I178" s="301"/>
      <c r="J178" s="298"/>
    </row>
    <row r="179" spans="1:10" ht="86.25" customHeight="1">
      <c r="A179" s="2" t="s">
        <v>93</v>
      </c>
      <c r="B179" s="172" t="s">
        <v>123</v>
      </c>
      <c r="C179" s="293"/>
      <c r="D179" s="296"/>
      <c r="E179" s="60">
        <v>7.46</v>
      </c>
      <c r="F179" s="151">
        <f>E179*D173</f>
        <v>173.072</v>
      </c>
      <c r="G179" s="318"/>
      <c r="H179" s="319"/>
      <c r="I179" s="301"/>
      <c r="J179" s="298"/>
    </row>
    <row r="180" spans="1:10" ht="76.5" customHeight="1">
      <c r="A180" s="2" t="s">
        <v>94</v>
      </c>
      <c r="B180" s="172" t="s">
        <v>124</v>
      </c>
      <c r="C180" s="339"/>
      <c r="D180" s="166" t="s">
        <v>8</v>
      </c>
      <c r="E180" s="169">
        <v>7.56</v>
      </c>
      <c r="F180" s="151">
        <f>E180*D173</f>
        <v>175.392</v>
      </c>
      <c r="G180" s="325"/>
      <c r="H180" s="326"/>
      <c r="I180" s="302"/>
      <c r="J180" s="327"/>
    </row>
    <row r="181" spans="1:10" ht="76.5" customHeight="1">
      <c r="A181" s="2" t="s">
        <v>95</v>
      </c>
      <c r="B181" s="172" t="s">
        <v>125</v>
      </c>
      <c r="C181" s="292" t="s">
        <v>7</v>
      </c>
      <c r="D181" s="295">
        <f>D173</f>
        <v>23.2</v>
      </c>
      <c r="E181" s="168">
        <v>7.16</v>
      </c>
      <c r="F181" s="151">
        <f>E181*D173</f>
        <v>166.112</v>
      </c>
      <c r="G181" s="316" t="s">
        <v>207</v>
      </c>
      <c r="H181" s="317"/>
      <c r="I181" s="300" t="s">
        <v>411</v>
      </c>
      <c r="J181" s="297" t="s">
        <v>268</v>
      </c>
    </row>
    <row r="182" spans="1:10" ht="75.75" customHeight="1">
      <c r="A182" s="2" t="s">
        <v>96</v>
      </c>
      <c r="B182" s="172" t="s">
        <v>126</v>
      </c>
      <c r="C182" s="293"/>
      <c r="D182" s="296"/>
      <c r="E182" s="14">
        <v>6.36</v>
      </c>
      <c r="F182" s="151">
        <f>E182*D173</f>
        <v>147.552</v>
      </c>
      <c r="G182" s="318"/>
      <c r="H182" s="319"/>
      <c r="I182" s="301"/>
      <c r="J182" s="298"/>
    </row>
    <row r="183" spans="1:10" ht="56.25" customHeight="1">
      <c r="A183" s="2" t="s">
        <v>97</v>
      </c>
      <c r="B183" s="172" t="s">
        <v>98</v>
      </c>
      <c r="C183" s="293"/>
      <c r="D183" s="296"/>
      <c r="E183" s="14">
        <v>3.86</v>
      </c>
      <c r="F183" s="151">
        <f>E183*D173</f>
        <v>89.55199999999999</v>
      </c>
      <c r="G183" s="318"/>
      <c r="H183" s="319"/>
      <c r="I183" s="301"/>
      <c r="J183" s="298"/>
    </row>
    <row r="184" spans="1:10" ht="65.25" customHeight="1">
      <c r="A184" s="2" t="s">
        <v>99</v>
      </c>
      <c r="B184" s="172" t="s">
        <v>127</v>
      </c>
      <c r="C184" s="293"/>
      <c r="D184" s="296"/>
      <c r="E184" s="17">
        <v>3.15</v>
      </c>
      <c r="F184" s="151">
        <f>E184*D173</f>
        <v>73.08</v>
      </c>
      <c r="G184" s="318"/>
      <c r="H184" s="319"/>
      <c r="I184" s="301"/>
      <c r="J184" s="298"/>
    </row>
    <row r="185" spans="1:10" ht="66" customHeight="1">
      <c r="A185" s="2" t="s">
        <v>181</v>
      </c>
      <c r="B185" s="207" t="s">
        <v>89</v>
      </c>
      <c r="C185" s="293"/>
      <c r="D185" s="296"/>
      <c r="E185" s="173">
        <v>4.88</v>
      </c>
      <c r="F185" s="151">
        <f>E185*D173</f>
        <v>113.216</v>
      </c>
      <c r="G185" s="318"/>
      <c r="H185" s="319"/>
      <c r="I185" s="301"/>
      <c r="J185" s="298"/>
    </row>
    <row r="186" spans="1:10" ht="66.75" customHeight="1">
      <c r="A186" s="170" t="s">
        <v>90</v>
      </c>
      <c r="B186" s="172" t="s">
        <v>120</v>
      </c>
      <c r="C186" s="293"/>
      <c r="D186" s="296"/>
      <c r="E186" s="200">
        <v>3.85</v>
      </c>
      <c r="F186" s="151">
        <f>E186*D173</f>
        <v>89.32</v>
      </c>
      <c r="G186" s="318"/>
      <c r="H186" s="319"/>
      <c r="I186" s="301"/>
      <c r="J186" s="298"/>
    </row>
    <row r="187" spans="1:10" ht="66" customHeight="1">
      <c r="A187" s="2" t="s">
        <v>105</v>
      </c>
      <c r="B187" s="172" t="s">
        <v>129</v>
      </c>
      <c r="C187" s="293"/>
      <c r="D187" s="296"/>
      <c r="E187" s="14">
        <v>3.86</v>
      </c>
      <c r="F187" s="151">
        <f>E187*D173</f>
        <v>89.55199999999999</v>
      </c>
      <c r="G187" s="318"/>
      <c r="H187" s="319"/>
      <c r="I187" s="301"/>
      <c r="J187" s="298"/>
    </row>
    <row r="188" spans="1:10" ht="66.75" customHeight="1" thickBot="1">
      <c r="A188" s="18" t="s">
        <v>106</v>
      </c>
      <c r="B188" s="179" t="s">
        <v>130</v>
      </c>
      <c r="C188" s="294"/>
      <c r="D188" s="165" t="s">
        <v>8</v>
      </c>
      <c r="E188" s="202">
        <v>3.1</v>
      </c>
      <c r="F188" s="153">
        <f>E188*D173</f>
        <v>71.92</v>
      </c>
      <c r="G188" s="320"/>
      <c r="H188" s="321"/>
      <c r="I188" s="315"/>
      <c r="J188" s="299"/>
    </row>
    <row r="189" spans="1:11" ht="31.5" customHeight="1">
      <c r="A189" s="351" t="s">
        <v>9</v>
      </c>
      <c r="B189" s="352"/>
      <c r="C189" s="353"/>
      <c r="D189" s="354">
        <v>14.8</v>
      </c>
      <c r="E189" s="19" t="s">
        <v>10</v>
      </c>
      <c r="F189" s="19" t="s">
        <v>35</v>
      </c>
      <c r="G189" s="329" t="s">
        <v>24</v>
      </c>
      <c r="H189" s="330"/>
      <c r="I189" s="272" t="s">
        <v>408</v>
      </c>
      <c r="J189" s="23" t="s">
        <v>50</v>
      </c>
      <c r="K189" s="110"/>
    </row>
    <row r="190" spans="1:11" ht="54" customHeight="1">
      <c r="A190" s="286">
        <v>1</v>
      </c>
      <c r="B190" s="289" t="s">
        <v>220</v>
      </c>
      <c r="C190" s="292" t="s">
        <v>7</v>
      </c>
      <c r="D190" s="355"/>
      <c r="E190" s="293">
        <v>5.3</v>
      </c>
      <c r="F190" s="24"/>
      <c r="G190" s="331"/>
      <c r="H190" s="332"/>
      <c r="I190" s="337" t="s">
        <v>443</v>
      </c>
      <c r="J190" s="322" t="s">
        <v>266</v>
      </c>
      <c r="K190" s="109"/>
    </row>
    <row r="191" spans="1:11" ht="116.25" customHeight="1">
      <c r="A191" s="356"/>
      <c r="B191" s="343"/>
      <c r="C191" s="339"/>
      <c r="D191" s="249" t="s">
        <v>8</v>
      </c>
      <c r="E191" s="339"/>
      <c r="F191" s="159">
        <f>ROUND(D189*E190,2)</f>
        <v>78.44</v>
      </c>
      <c r="G191" s="333"/>
      <c r="H191" s="334"/>
      <c r="I191" s="338"/>
      <c r="J191" s="328"/>
      <c r="K191" s="118"/>
    </row>
    <row r="192" spans="1:11" ht="31.5" customHeight="1">
      <c r="A192" s="286">
        <v>2</v>
      </c>
      <c r="B192" s="289" t="s">
        <v>11</v>
      </c>
      <c r="C192" s="292" t="s">
        <v>151</v>
      </c>
      <c r="D192" s="295">
        <v>27.16</v>
      </c>
      <c r="E192" s="13" t="s">
        <v>17</v>
      </c>
      <c r="F192" s="13" t="s">
        <v>35</v>
      </c>
      <c r="G192" s="316" t="s">
        <v>24</v>
      </c>
      <c r="H192" s="317"/>
      <c r="I192" s="273" t="s">
        <v>408</v>
      </c>
      <c r="J192" s="245" t="s">
        <v>51</v>
      </c>
      <c r="K192" s="109"/>
    </row>
    <row r="193" spans="1:11" ht="129" customHeight="1">
      <c r="A193" s="287"/>
      <c r="B193" s="290"/>
      <c r="C193" s="293"/>
      <c r="D193" s="296"/>
      <c r="E193" s="284" t="s">
        <v>173</v>
      </c>
      <c r="F193" s="256">
        <f>D192*5.4</f>
        <v>146.66400000000002</v>
      </c>
      <c r="G193" s="318"/>
      <c r="H193" s="319"/>
      <c r="I193" s="280" t="s">
        <v>444</v>
      </c>
      <c r="J193" s="282" t="s">
        <v>267</v>
      </c>
      <c r="K193" s="109"/>
    </row>
    <row r="194" spans="1:14" ht="63" customHeight="1" thickBot="1">
      <c r="A194" s="288"/>
      <c r="B194" s="291"/>
      <c r="C194" s="294"/>
      <c r="D194" s="258" t="s">
        <v>58</v>
      </c>
      <c r="E194" s="285"/>
      <c r="F194" s="259" t="s">
        <v>150</v>
      </c>
      <c r="G194" s="320"/>
      <c r="H194" s="321"/>
      <c r="I194" s="281"/>
      <c r="J194" s="283"/>
      <c r="K194" s="109"/>
      <c r="N194" s="45"/>
    </row>
    <row r="195" spans="1:10" ht="46.5" customHeight="1">
      <c r="A195" s="351" t="s">
        <v>12</v>
      </c>
      <c r="B195" s="352"/>
      <c r="C195" s="353"/>
      <c r="D195" s="19"/>
      <c r="E195" s="19" t="s">
        <v>291</v>
      </c>
      <c r="F195" s="20" t="s">
        <v>61</v>
      </c>
      <c r="G195" s="306" t="s">
        <v>207</v>
      </c>
      <c r="H195" s="307"/>
      <c r="I195" s="270" t="s">
        <v>403</v>
      </c>
      <c r="J195" s="12" t="s">
        <v>49</v>
      </c>
    </row>
    <row r="196" spans="1:10" ht="78" customHeight="1">
      <c r="A196" s="3">
        <v>1</v>
      </c>
      <c r="B196" s="76" t="s">
        <v>15</v>
      </c>
      <c r="C196" s="13" t="s">
        <v>14</v>
      </c>
      <c r="D196" s="274" t="s">
        <v>445</v>
      </c>
      <c r="E196" s="21" t="s">
        <v>152</v>
      </c>
      <c r="F196" s="257" t="s">
        <v>152</v>
      </c>
      <c r="G196" s="308"/>
      <c r="H196" s="309"/>
      <c r="I196" s="312" t="s">
        <v>446</v>
      </c>
      <c r="J196" s="282" t="s">
        <v>372</v>
      </c>
    </row>
    <row r="197" spans="1:10" ht="62.25" customHeight="1">
      <c r="A197" s="286">
        <v>2</v>
      </c>
      <c r="B197" s="289" t="s">
        <v>13</v>
      </c>
      <c r="C197" s="292" t="s">
        <v>14</v>
      </c>
      <c r="D197" s="292" t="s">
        <v>447</v>
      </c>
      <c r="E197" s="280" t="s">
        <v>152</v>
      </c>
      <c r="F197" s="360" t="s">
        <v>152</v>
      </c>
      <c r="G197" s="308"/>
      <c r="H197" s="309"/>
      <c r="I197" s="313"/>
      <c r="J197" s="305"/>
    </row>
    <row r="198" spans="1:10" ht="3.75" customHeight="1" thickBot="1">
      <c r="A198" s="288"/>
      <c r="B198" s="291"/>
      <c r="C198" s="294"/>
      <c r="D198" s="386"/>
      <c r="E198" s="281"/>
      <c r="F198" s="384"/>
      <c r="G198" s="310"/>
      <c r="H198" s="311"/>
      <c r="I198" s="314"/>
      <c r="J198" s="283"/>
    </row>
    <row r="199" spans="1:11" ht="37.5" customHeight="1">
      <c r="A199" s="351" t="s">
        <v>308</v>
      </c>
      <c r="B199" s="352"/>
      <c r="C199" s="353"/>
      <c r="D199" s="77" t="s">
        <v>310</v>
      </c>
      <c r="E199" s="98" t="s">
        <v>320</v>
      </c>
      <c r="F199" s="38" t="s">
        <v>329</v>
      </c>
      <c r="G199" s="335" t="s">
        <v>24</v>
      </c>
      <c r="H199" s="336"/>
      <c r="I199" s="270" t="s">
        <v>403</v>
      </c>
      <c r="J199" s="1" t="s">
        <v>389</v>
      </c>
      <c r="K199" s="88"/>
    </row>
    <row r="200" spans="1:12" ht="275.25" customHeight="1">
      <c r="A200" s="3">
        <v>1</v>
      </c>
      <c r="B200" s="76" t="s">
        <v>309</v>
      </c>
      <c r="C200" s="13" t="s">
        <v>7</v>
      </c>
      <c r="D200" s="274" t="s">
        <v>448</v>
      </c>
      <c r="E200" s="222">
        <v>1.968</v>
      </c>
      <c r="F200" s="155">
        <f>L200</f>
        <v>84.80932</v>
      </c>
      <c r="G200" s="325"/>
      <c r="H200" s="326"/>
      <c r="I200" s="220" t="s">
        <v>449</v>
      </c>
      <c r="J200" s="221" t="s">
        <v>388</v>
      </c>
      <c r="K200" s="85">
        <v>517.13</v>
      </c>
      <c r="L200" s="85">
        <f>K200*E200/12</f>
        <v>84.80932</v>
      </c>
    </row>
    <row r="201" spans="1:12" ht="228" customHeight="1" thickBot="1">
      <c r="A201" s="6">
        <v>2</v>
      </c>
      <c r="B201" s="36" t="s">
        <v>311</v>
      </c>
      <c r="C201" s="29" t="s">
        <v>7</v>
      </c>
      <c r="D201" s="78" t="s">
        <v>450</v>
      </c>
      <c r="E201" s="99">
        <v>2.1</v>
      </c>
      <c r="F201" s="156">
        <f>L201</f>
        <v>90.49775</v>
      </c>
      <c r="G201" s="303" t="s">
        <v>24</v>
      </c>
      <c r="H201" s="304"/>
      <c r="I201" s="111" t="s">
        <v>451</v>
      </c>
      <c r="J201" s="82" t="s">
        <v>330</v>
      </c>
      <c r="K201" s="85">
        <f>K200</f>
        <v>517.13</v>
      </c>
      <c r="L201" s="85">
        <f>K201*E201/12</f>
        <v>90.49775</v>
      </c>
    </row>
    <row r="202" spans="1:10" ht="7.5" customHeight="1">
      <c r="A202" s="97"/>
      <c r="B202" s="58"/>
      <c r="C202" s="92"/>
      <c r="D202" s="9"/>
      <c r="E202" s="100"/>
      <c r="F202" s="81"/>
      <c r="G202" s="383"/>
      <c r="H202" s="383"/>
      <c r="I202" s="101"/>
      <c r="J202" s="10"/>
    </row>
    <row r="203" spans="1:10" ht="19.5" customHeight="1">
      <c r="A203" s="389" t="s">
        <v>32</v>
      </c>
      <c r="B203" s="390"/>
      <c r="C203" s="390"/>
      <c r="D203" s="390"/>
      <c r="E203" s="390"/>
      <c r="F203" s="390"/>
      <c r="G203" s="390"/>
      <c r="H203" s="390"/>
      <c r="I203" s="390"/>
      <c r="J203" s="390"/>
    </row>
    <row r="204" spans="1:10" ht="17.25" customHeight="1">
      <c r="A204" s="375" t="s">
        <v>65</v>
      </c>
      <c r="B204" s="375"/>
      <c r="C204" s="375"/>
      <c r="D204" s="375"/>
      <c r="E204" s="375"/>
      <c r="F204" s="375"/>
      <c r="G204" s="375"/>
      <c r="H204" s="375"/>
      <c r="I204" s="375"/>
      <c r="J204" s="375"/>
    </row>
    <row r="205" spans="1:10" ht="30.75" customHeight="1">
      <c r="A205" s="382" t="s">
        <v>170</v>
      </c>
      <c r="B205" s="382"/>
      <c r="C205" s="382"/>
      <c r="D205" s="382"/>
      <c r="E205" s="382"/>
      <c r="F205" s="382"/>
      <c r="G205" s="382"/>
      <c r="H205" s="382"/>
      <c r="I205" s="382"/>
      <c r="J205" s="382"/>
    </row>
    <row r="206" spans="1:10" ht="45.75" customHeight="1">
      <c r="A206" s="382" t="s">
        <v>210</v>
      </c>
      <c r="B206" s="382"/>
      <c r="C206" s="382"/>
      <c r="D206" s="382"/>
      <c r="E206" s="382"/>
      <c r="F206" s="382"/>
      <c r="G206" s="382"/>
      <c r="H206" s="382"/>
      <c r="I206" s="382"/>
      <c r="J206" s="382"/>
    </row>
    <row r="207" spans="1:10" ht="18.75" customHeight="1">
      <c r="A207" s="382" t="s">
        <v>218</v>
      </c>
      <c r="B207" s="382"/>
      <c r="C207" s="382"/>
      <c r="D207" s="382"/>
      <c r="E207" s="382"/>
      <c r="F207" s="382"/>
      <c r="G207" s="382"/>
      <c r="H207" s="382"/>
      <c r="I207" s="382"/>
      <c r="J207" s="382"/>
    </row>
    <row r="208" spans="1:10" ht="18" customHeight="1">
      <c r="A208" s="382" t="s">
        <v>172</v>
      </c>
      <c r="B208" s="382"/>
      <c r="C208" s="382"/>
      <c r="D208" s="382"/>
      <c r="E208" s="382"/>
      <c r="F208" s="382"/>
      <c r="G208" s="382"/>
      <c r="H208" s="382"/>
      <c r="I208" s="382"/>
      <c r="J208" s="382"/>
    </row>
    <row r="209" spans="1:10" ht="19.5" customHeight="1">
      <c r="A209" s="382" t="s">
        <v>178</v>
      </c>
      <c r="B209" s="382"/>
      <c r="C209" s="382"/>
      <c r="D209" s="382"/>
      <c r="E209" s="382"/>
      <c r="F209" s="382"/>
      <c r="G209" s="382"/>
      <c r="H209" s="382"/>
      <c r="I209" s="382"/>
      <c r="J209" s="382"/>
    </row>
    <row r="210" spans="1:10" ht="31.5" customHeight="1">
      <c r="A210" s="385" t="s">
        <v>279</v>
      </c>
      <c r="B210" s="385"/>
      <c r="C210" s="385"/>
      <c r="D210" s="385"/>
      <c r="E210" s="385"/>
      <c r="F210" s="385"/>
      <c r="G210" s="385"/>
      <c r="H210" s="385"/>
      <c r="I210" s="385"/>
      <c r="J210" s="385"/>
    </row>
    <row r="211" spans="1:10" ht="19.5" customHeight="1">
      <c r="A211" s="375" t="s">
        <v>292</v>
      </c>
      <c r="B211" s="375"/>
      <c r="C211" s="375"/>
      <c r="D211" s="375"/>
      <c r="E211" s="375"/>
      <c r="F211" s="375"/>
      <c r="G211" s="375"/>
      <c r="H211" s="375"/>
      <c r="I211" s="375"/>
      <c r="J211" s="375"/>
    </row>
    <row r="212" spans="1:10" ht="49.5" customHeight="1">
      <c r="A212" s="382" t="s">
        <v>293</v>
      </c>
      <c r="B212" s="382"/>
      <c r="C212" s="382"/>
      <c r="D212" s="382"/>
      <c r="E212" s="382"/>
      <c r="F212" s="382"/>
      <c r="G212" s="382"/>
      <c r="H212" s="382"/>
      <c r="I212" s="382"/>
      <c r="J212" s="382"/>
    </row>
    <row r="213" spans="1:10" ht="47.25" customHeight="1">
      <c r="A213" s="385" t="s">
        <v>318</v>
      </c>
      <c r="B213" s="385"/>
      <c r="C213" s="385"/>
      <c r="D213" s="385"/>
      <c r="E213" s="385"/>
      <c r="F213" s="385"/>
      <c r="G213" s="385"/>
      <c r="H213" s="385"/>
      <c r="I213" s="385"/>
      <c r="J213" s="385"/>
    </row>
    <row r="214" ht="12.75" hidden="1"/>
    <row r="215" ht="12.75" hidden="1"/>
    <row r="218" spans="1:10" ht="24" customHeight="1">
      <c r="A218" s="387" t="s">
        <v>60</v>
      </c>
      <c r="B218" s="387"/>
      <c r="C218" s="387"/>
      <c r="D218" s="387"/>
      <c r="E218" s="387"/>
      <c r="F218" s="95"/>
      <c r="G218" s="46"/>
      <c r="H218" s="46"/>
      <c r="I218" s="388" t="s">
        <v>16</v>
      </c>
      <c r="J218" s="388"/>
    </row>
    <row r="219" spans="1:10" ht="15.75">
      <c r="A219" s="46"/>
      <c r="B219" s="46"/>
      <c r="C219" s="46"/>
      <c r="D219" s="46"/>
      <c r="E219" s="46"/>
      <c r="F219" s="46"/>
      <c r="G219" s="46"/>
      <c r="H219" s="46"/>
      <c r="I219" s="46"/>
      <c r="J219" s="46"/>
    </row>
    <row r="220" spans="1:10" ht="15.75">
      <c r="A220" s="387"/>
      <c r="B220" s="387"/>
      <c r="C220" s="387"/>
      <c r="D220" s="387"/>
      <c r="E220" s="387"/>
      <c r="F220" s="83"/>
      <c r="G220" s="46"/>
      <c r="H220" s="46"/>
      <c r="I220" s="46"/>
      <c r="J220" s="46"/>
    </row>
  </sheetData>
  <sheetProtection/>
  <mergeCells count="242">
    <mergeCell ref="A121:J121"/>
    <mergeCell ref="K7:K20"/>
    <mergeCell ref="B110:F111"/>
    <mergeCell ref="B72:D72"/>
    <mergeCell ref="A78:I78"/>
    <mergeCell ref="A88:A89"/>
    <mergeCell ref="A108:A109"/>
    <mergeCell ref="A79:A81"/>
    <mergeCell ref="H115:I115"/>
    <mergeCell ref="B116:G116"/>
    <mergeCell ref="I181:I188"/>
    <mergeCell ref="I173:I180"/>
    <mergeCell ref="F122:F140"/>
    <mergeCell ref="G122:G124"/>
    <mergeCell ref="C181:C188"/>
    <mergeCell ref="D173:D179"/>
    <mergeCell ref="C142:C149"/>
    <mergeCell ref="A122:D122"/>
    <mergeCell ref="E122:E124"/>
    <mergeCell ref="A172:D172"/>
    <mergeCell ref="H116:I116"/>
    <mergeCell ref="A100:A101"/>
    <mergeCell ref="B102:I102"/>
    <mergeCell ref="B118:G118"/>
    <mergeCell ref="E120:F120"/>
    <mergeCell ref="A112:I112"/>
    <mergeCell ref="A103:A104"/>
    <mergeCell ref="A105:A106"/>
    <mergeCell ref="B107:I107"/>
    <mergeCell ref="B113:G113"/>
    <mergeCell ref="A85:A86"/>
    <mergeCell ref="B79:F81"/>
    <mergeCell ref="A110:A111"/>
    <mergeCell ref="A90:A91"/>
    <mergeCell ref="A98:A99"/>
    <mergeCell ref="B98:F99"/>
    <mergeCell ref="B108:F109"/>
    <mergeCell ref="A93:A94"/>
    <mergeCell ref="A95:A96"/>
    <mergeCell ref="A83:A84"/>
    <mergeCell ref="B92:I92"/>
    <mergeCell ref="B82:I82"/>
    <mergeCell ref="G63:I77"/>
    <mergeCell ref="B70:D70"/>
    <mergeCell ref="B71:D71"/>
    <mergeCell ref="B90:F91"/>
    <mergeCell ref="B85:F86"/>
    <mergeCell ref="J63:J77"/>
    <mergeCell ref="B65:D65"/>
    <mergeCell ref="B66:D66"/>
    <mergeCell ref="B88:F89"/>
    <mergeCell ref="B93:F94"/>
    <mergeCell ref="B77:D77"/>
    <mergeCell ref="H80:I80"/>
    <mergeCell ref="G79:G81"/>
    <mergeCell ref="B87:I87"/>
    <mergeCell ref="H79:I79"/>
    <mergeCell ref="B103:F104"/>
    <mergeCell ref="B105:F106"/>
    <mergeCell ref="B59:D59"/>
    <mergeCell ref="B60:D60"/>
    <mergeCell ref="B61:D61"/>
    <mergeCell ref="B64:D64"/>
    <mergeCell ref="B83:F84"/>
    <mergeCell ref="B69:D69"/>
    <mergeCell ref="B95:F96"/>
    <mergeCell ref="B75:D75"/>
    <mergeCell ref="J53:J62"/>
    <mergeCell ref="B63:D63"/>
    <mergeCell ref="B76:D76"/>
    <mergeCell ref="B73:D73"/>
    <mergeCell ref="K121:R121"/>
    <mergeCell ref="K112:R112"/>
    <mergeCell ref="H117:I117"/>
    <mergeCell ref="H113:I113"/>
    <mergeCell ref="H114:I114"/>
    <mergeCell ref="J79:J111"/>
    <mergeCell ref="J113:J116"/>
    <mergeCell ref="J117:J118"/>
    <mergeCell ref="A119:J119"/>
    <mergeCell ref="B114:G114"/>
    <mergeCell ref="G54:I62"/>
    <mergeCell ref="B115:G115"/>
    <mergeCell ref="B117:G117"/>
    <mergeCell ref="B56:D56"/>
    <mergeCell ref="B97:I97"/>
    <mergeCell ref="B54:D54"/>
    <mergeCell ref="A28:A31"/>
    <mergeCell ref="B67:D67"/>
    <mergeCell ref="B62:D62"/>
    <mergeCell ref="D24:D27"/>
    <mergeCell ref="F38:G38"/>
    <mergeCell ref="B36:C36"/>
    <mergeCell ref="D32:D35"/>
    <mergeCell ref="F44:G44"/>
    <mergeCell ref="F43:G43"/>
    <mergeCell ref="F39:G39"/>
    <mergeCell ref="B28:C31"/>
    <mergeCell ref="D28:D31"/>
    <mergeCell ref="A32:A35"/>
    <mergeCell ref="B15:G15"/>
    <mergeCell ref="B32:C35"/>
    <mergeCell ref="B38:C38"/>
    <mergeCell ref="A20:I20"/>
    <mergeCell ref="H22:I23"/>
    <mergeCell ref="H24:I36"/>
    <mergeCell ref="A24:A27"/>
    <mergeCell ref="A7:I7"/>
    <mergeCell ref="A22:A23"/>
    <mergeCell ref="B8:G8"/>
    <mergeCell ref="B22:C23"/>
    <mergeCell ref="B9:G9"/>
    <mergeCell ref="B18:G18"/>
    <mergeCell ref="A21:I21"/>
    <mergeCell ref="B16:G16"/>
    <mergeCell ref="F22:G22"/>
    <mergeCell ref="D22:D23"/>
    <mergeCell ref="A1:J1"/>
    <mergeCell ref="A3:J3"/>
    <mergeCell ref="H5:I5"/>
    <mergeCell ref="B12:G12"/>
    <mergeCell ref="B14:G14"/>
    <mergeCell ref="J7:J20"/>
    <mergeCell ref="B5:G5"/>
    <mergeCell ref="H11:I11"/>
    <mergeCell ref="B19:G19"/>
    <mergeCell ref="E2:G2"/>
    <mergeCell ref="A6:G6"/>
    <mergeCell ref="J22:J36"/>
    <mergeCell ref="J38:J51"/>
    <mergeCell ref="A39:A42"/>
    <mergeCell ref="B10:G10"/>
    <mergeCell ref="B24:C27"/>
    <mergeCell ref="B17:G17"/>
    <mergeCell ref="B11:G11"/>
    <mergeCell ref="F51:G51"/>
    <mergeCell ref="E22:E23"/>
    <mergeCell ref="A37:I37"/>
    <mergeCell ref="H38:I38"/>
    <mergeCell ref="H39:I51"/>
    <mergeCell ref="F49:G49"/>
    <mergeCell ref="B51:C51"/>
    <mergeCell ref="F41:G41"/>
    <mergeCell ref="F46:G46"/>
    <mergeCell ref="F45:G45"/>
    <mergeCell ref="G172:H180"/>
    <mergeCell ref="A141:D141"/>
    <mergeCell ref="B43:C46"/>
    <mergeCell ref="F42:G42"/>
    <mergeCell ref="A52:I52"/>
    <mergeCell ref="B74:D74"/>
    <mergeCell ref="F50:G50"/>
    <mergeCell ref="B58:D58"/>
    <mergeCell ref="A47:A50"/>
    <mergeCell ref="A43:A46"/>
    <mergeCell ref="A220:E220"/>
    <mergeCell ref="A212:J212"/>
    <mergeCell ref="A218:E218"/>
    <mergeCell ref="I218:J218"/>
    <mergeCell ref="A203:J203"/>
    <mergeCell ref="F47:G47"/>
    <mergeCell ref="F48:G48"/>
    <mergeCell ref="B55:D55"/>
    <mergeCell ref="H118:I118"/>
    <mergeCell ref="A213:J213"/>
    <mergeCell ref="A209:J209"/>
    <mergeCell ref="F197:F198"/>
    <mergeCell ref="A208:J208"/>
    <mergeCell ref="A211:J211"/>
    <mergeCell ref="A207:J207"/>
    <mergeCell ref="A210:J210"/>
    <mergeCell ref="A197:A198"/>
    <mergeCell ref="D197:D198"/>
    <mergeCell ref="C197:C198"/>
    <mergeCell ref="E197:E198"/>
    <mergeCell ref="A204:J204"/>
    <mergeCell ref="B100:F101"/>
    <mergeCell ref="A206:J206"/>
    <mergeCell ref="G202:H202"/>
    <mergeCell ref="A199:C199"/>
    <mergeCell ref="A189:C189"/>
    <mergeCell ref="A205:J205"/>
    <mergeCell ref="G199:H200"/>
    <mergeCell ref="B197:B198"/>
    <mergeCell ref="J173:J180"/>
    <mergeCell ref="B57:D57"/>
    <mergeCell ref="D39:D42"/>
    <mergeCell ref="B53:D53"/>
    <mergeCell ref="B68:D68"/>
    <mergeCell ref="B39:C42"/>
    <mergeCell ref="F40:G40"/>
    <mergeCell ref="D43:D46"/>
    <mergeCell ref="G53:I53"/>
    <mergeCell ref="B47:C50"/>
    <mergeCell ref="D47:D50"/>
    <mergeCell ref="C151:C159"/>
    <mergeCell ref="C125:C140"/>
    <mergeCell ref="C190:C191"/>
    <mergeCell ref="A195:C195"/>
    <mergeCell ref="A150:D150"/>
    <mergeCell ref="C173:C180"/>
    <mergeCell ref="D160:D169"/>
    <mergeCell ref="D189:D190"/>
    <mergeCell ref="A190:A191"/>
    <mergeCell ref="D181:D187"/>
    <mergeCell ref="E190:E191"/>
    <mergeCell ref="H122:H140"/>
    <mergeCell ref="G150:H159"/>
    <mergeCell ref="B190:B191"/>
    <mergeCell ref="B124:C124"/>
    <mergeCell ref="B123:D123"/>
    <mergeCell ref="D151:D158"/>
    <mergeCell ref="D125:D139"/>
    <mergeCell ref="D142:D148"/>
    <mergeCell ref="C160:C170"/>
    <mergeCell ref="J123:J140"/>
    <mergeCell ref="G160:H170"/>
    <mergeCell ref="J160:J170"/>
    <mergeCell ref="J190:J191"/>
    <mergeCell ref="J151:J159"/>
    <mergeCell ref="G189:H191"/>
    <mergeCell ref="J181:J188"/>
    <mergeCell ref="G141:H149"/>
    <mergeCell ref="I123:I140"/>
    <mergeCell ref="I190:I191"/>
    <mergeCell ref="J142:J149"/>
    <mergeCell ref="I151:I159"/>
    <mergeCell ref="G201:H201"/>
    <mergeCell ref="J196:J198"/>
    <mergeCell ref="G195:H198"/>
    <mergeCell ref="I196:I198"/>
    <mergeCell ref="I142:I149"/>
    <mergeCell ref="I160:I170"/>
    <mergeCell ref="G181:H188"/>
    <mergeCell ref="G192:H194"/>
    <mergeCell ref="I193:I194"/>
    <mergeCell ref="J193:J194"/>
    <mergeCell ref="E193:E194"/>
    <mergeCell ref="A192:A194"/>
    <mergeCell ref="B192:B194"/>
    <mergeCell ref="C192:C194"/>
    <mergeCell ref="D192:D193"/>
  </mergeCells>
  <printOptions/>
  <pageMargins left="0.8267716535433072" right="0.2362204724409449" top="0.5511811023622047" bottom="0.35433070866141736" header="0.31496062992125984" footer="0.31496062992125984"/>
  <pageSetup fitToHeight="12" horizontalDpi="600" verticalDpi="600" orientation="landscape" paperSize="9" scale="71" r:id="rId1"/>
  <rowBreaks count="3" manualBreakCount="3">
    <brk id="116" max="9" man="1"/>
    <brk id="140" max="9" man="1"/>
    <brk id="149" max="9" man="1"/>
  </rowBreaks>
</worksheet>
</file>

<file path=xl/worksheets/sheet2.xml><?xml version="1.0" encoding="utf-8"?>
<worksheet xmlns="http://schemas.openxmlformats.org/spreadsheetml/2006/main" xmlns:r="http://schemas.openxmlformats.org/officeDocument/2006/relationships">
  <sheetPr>
    <tabColor rgb="FF00B0F0"/>
  </sheetPr>
  <dimension ref="A1:N202"/>
  <sheetViews>
    <sheetView view="pageBreakPreview" zoomScale="90" zoomScaleSheetLayoutView="90" zoomScalePageLayoutView="0" workbookViewId="0" topLeftCell="A172">
      <selection activeCell="D126" sqref="D126:D130"/>
    </sheetView>
  </sheetViews>
  <sheetFormatPr defaultColWidth="9.00390625" defaultRowHeight="12.75"/>
  <cols>
    <col min="1" max="1" width="5.625" style="39" customWidth="1"/>
    <col min="2" max="2" width="35.00390625" style="39" customWidth="1"/>
    <col min="3" max="3" width="10.25390625" style="39" customWidth="1"/>
    <col min="4" max="4" width="14.25390625" style="39" customWidth="1"/>
    <col min="5" max="5" width="14.0039062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14.00390625" style="39" customWidth="1"/>
    <col min="12" max="16384" width="9.125" style="39" customWidth="1"/>
  </cols>
  <sheetData>
    <row r="1" spans="1:10" ht="29.25" customHeight="1">
      <c r="A1" s="411" t="s">
        <v>314</v>
      </c>
      <c r="B1" s="411"/>
      <c r="C1" s="411"/>
      <c r="D1" s="411"/>
      <c r="E1" s="411"/>
      <c r="F1" s="411"/>
      <c r="G1" s="411"/>
      <c r="H1" s="411"/>
      <c r="I1" s="411"/>
      <c r="J1" s="411"/>
    </row>
    <row r="2" spans="1:10" ht="17.25" customHeight="1">
      <c r="A2" s="93"/>
      <c r="B2" s="93"/>
      <c r="C2" s="93"/>
      <c r="D2" s="93"/>
      <c r="E2" s="411" t="s">
        <v>404</v>
      </c>
      <c r="F2" s="411"/>
      <c r="G2" s="411"/>
      <c r="H2" s="93"/>
      <c r="I2" s="93"/>
      <c r="J2" s="93"/>
    </row>
    <row r="3" spans="1:10" ht="17.25" customHeight="1">
      <c r="A3" s="252"/>
      <c r="B3" s="252"/>
      <c r="C3" s="252"/>
      <c r="D3" s="252"/>
      <c r="E3" s="252"/>
      <c r="F3" s="252"/>
      <c r="G3" s="252"/>
      <c r="H3" s="252"/>
      <c r="I3" s="252"/>
      <c r="J3" s="252"/>
    </row>
    <row r="4" spans="1:10" ht="19.5" customHeight="1" thickBot="1">
      <c r="A4" s="412" t="s">
        <v>142</v>
      </c>
      <c r="B4" s="412"/>
      <c r="C4" s="412"/>
      <c r="D4" s="412"/>
      <c r="E4" s="412"/>
      <c r="F4" s="412"/>
      <c r="G4" s="412"/>
      <c r="H4" s="412"/>
      <c r="I4" s="412"/>
      <c r="J4" s="412"/>
    </row>
    <row r="5" spans="1:10" ht="14.25" customHeight="1" hidden="1" thickBot="1">
      <c r="A5" s="253"/>
      <c r="B5" s="253"/>
      <c r="C5" s="253"/>
      <c r="D5" s="253"/>
      <c r="E5" s="253"/>
      <c r="F5" s="253"/>
      <c r="G5" s="253"/>
      <c r="H5" s="253"/>
      <c r="I5" s="253"/>
      <c r="J5" s="253"/>
    </row>
    <row r="6" spans="1:10" ht="61.5" customHeight="1" thickBot="1">
      <c r="A6" s="7" t="s">
        <v>0</v>
      </c>
      <c r="B6" s="418" t="s">
        <v>30</v>
      </c>
      <c r="C6" s="419"/>
      <c r="D6" s="419"/>
      <c r="E6" s="419"/>
      <c r="F6" s="419"/>
      <c r="G6" s="419"/>
      <c r="H6" s="413" t="s">
        <v>48</v>
      </c>
      <c r="I6" s="414"/>
      <c r="J6" s="8" t="s">
        <v>25</v>
      </c>
    </row>
    <row r="7" spans="1:10" ht="19.5" customHeight="1">
      <c r="A7" s="402" t="s">
        <v>108</v>
      </c>
      <c r="B7" s="403"/>
      <c r="C7" s="403"/>
      <c r="D7" s="403"/>
      <c r="E7" s="403"/>
      <c r="F7" s="403"/>
      <c r="G7" s="404"/>
      <c r="H7" s="38" t="s">
        <v>29</v>
      </c>
      <c r="I7" s="38" t="s">
        <v>2</v>
      </c>
      <c r="J7" s="1" t="s">
        <v>403</v>
      </c>
    </row>
    <row r="8" spans="1:10" ht="45.75" customHeight="1">
      <c r="A8" s="422" t="s">
        <v>141</v>
      </c>
      <c r="B8" s="423"/>
      <c r="C8" s="423"/>
      <c r="D8" s="423"/>
      <c r="E8" s="423"/>
      <c r="F8" s="423"/>
      <c r="G8" s="423"/>
      <c r="H8" s="423"/>
      <c r="I8" s="424"/>
      <c r="J8" s="415" t="s">
        <v>452</v>
      </c>
    </row>
    <row r="9" spans="1:10" ht="15" customHeight="1">
      <c r="A9" s="3">
        <v>1</v>
      </c>
      <c r="B9" s="357" t="s">
        <v>54</v>
      </c>
      <c r="C9" s="358"/>
      <c r="D9" s="358"/>
      <c r="E9" s="358"/>
      <c r="F9" s="358"/>
      <c r="G9" s="358"/>
      <c r="H9" s="420"/>
      <c r="I9" s="421"/>
      <c r="J9" s="416"/>
    </row>
    <row r="10" spans="1:10" ht="15" customHeight="1">
      <c r="A10" s="3" t="s">
        <v>132</v>
      </c>
      <c r="B10" s="357" t="s">
        <v>401</v>
      </c>
      <c r="C10" s="358"/>
      <c r="D10" s="358"/>
      <c r="E10" s="358"/>
      <c r="F10" s="358"/>
      <c r="G10" s="358"/>
      <c r="H10" s="14">
        <v>14.58</v>
      </c>
      <c r="I10" s="14"/>
      <c r="J10" s="416"/>
    </row>
    <row r="11" spans="1:10" ht="15" customHeight="1">
      <c r="A11" s="3" t="s">
        <v>133</v>
      </c>
      <c r="B11" s="250" t="s">
        <v>391</v>
      </c>
      <c r="C11" s="251"/>
      <c r="D11" s="251"/>
      <c r="E11" s="251"/>
      <c r="F11" s="251"/>
      <c r="G11" s="251"/>
      <c r="H11" s="14">
        <v>15.48</v>
      </c>
      <c r="I11" s="14">
        <v>15.91</v>
      </c>
      <c r="J11" s="416"/>
    </row>
    <row r="12" spans="1:10" ht="15" customHeight="1">
      <c r="A12" s="3" t="s">
        <v>397</v>
      </c>
      <c r="B12" s="357" t="s">
        <v>402</v>
      </c>
      <c r="C12" s="358"/>
      <c r="D12" s="358"/>
      <c r="E12" s="358"/>
      <c r="F12" s="358"/>
      <c r="G12" s="358"/>
      <c r="H12" s="14">
        <v>18.27</v>
      </c>
      <c r="I12" s="14">
        <v>18.7</v>
      </c>
      <c r="J12" s="416"/>
    </row>
    <row r="13" spans="1:10" ht="15" customHeight="1">
      <c r="A13" s="3" t="s">
        <v>396</v>
      </c>
      <c r="B13" s="357" t="s">
        <v>394</v>
      </c>
      <c r="C13" s="358"/>
      <c r="D13" s="358"/>
      <c r="E13" s="358"/>
      <c r="F13" s="358"/>
      <c r="G13" s="358"/>
      <c r="H13" s="14">
        <v>15.33</v>
      </c>
      <c r="I13" s="14">
        <v>15.76</v>
      </c>
      <c r="J13" s="416"/>
    </row>
    <row r="14" spans="1:10" ht="15" customHeight="1">
      <c r="A14" s="3">
        <v>2</v>
      </c>
      <c r="B14" s="357" t="s">
        <v>63</v>
      </c>
      <c r="C14" s="358"/>
      <c r="D14" s="358"/>
      <c r="E14" s="358"/>
      <c r="F14" s="358"/>
      <c r="G14" s="358"/>
      <c r="H14" s="14"/>
      <c r="I14" s="14"/>
      <c r="J14" s="416"/>
    </row>
    <row r="15" spans="1:10" ht="15" customHeight="1">
      <c r="A15" s="2" t="s">
        <v>22</v>
      </c>
      <c r="B15" s="357" t="s">
        <v>67</v>
      </c>
      <c r="C15" s="358"/>
      <c r="D15" s="358"/>
      <c r="E15" s="358"/>
      <c r="F15" s="358"/>
      <c r="G15" s="359"/>
      <c r="H15" s="14">
        <v>18.27</v>
      </c>
      <c r="I15" s="14"/>
      <c r="J15" s="416"/>
    </row>
    <row r="16" spans="1:10" ht="15" customHeight="1">
      <c r="A16" s="2" t="s">
        <v>36</v>
      </c>
      <c r="B16" s="357" t="s">
        <v>395</v>
      </c>
      <c r="C16" s="358"/>
      <c r="D16" s="358"/>
      <c r="E16" s="358"/>
      <c r="F16" s="358"/>
      <c r="G16" s="359"/>
      <c r="H16" s="14">
        <v>15.33</v>
      </c>
      <c r="I16" s="14"/>
      <c r="J16" s="416"/>
    </row>
    <row r="17" spans="1:10" ht="15" customHeight="1">
      <c r="A17" s="3">
        <v>3</v>
      </c>
      <c r="B17" s="357" t="s">
        <v>64</v>
      </c>
      <c r="C17" s="358"/>
      <c r="D17" s="358"/>
      <c r="E17" s="358"/>
      <c r="F17" s="358"/>
      <c r="G17" s="358"/>
      <c r="H17" s="14">
        <v>12.9</v>
      </c>
      <c r="I17" s="14"/>
      <c r="J17" s="416"/>
    </row>
    <row r="18" spans="1:10" ht="99" customHeight="1" thickBot="1">
      <c r="A18" s="429" t="str">
        <f>Ангарск!A20</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v>
      </c>
      <c r="B18" s="430"/>
      <c r="C18" s="430"/>
      <c r="D18" s="430"/>
      <c r="E18" s="430"/>
      <c r="F18" s="430"/>
      <c r="G18" s="430"/>
      <c r="H18" s="430"/>
      <c r="I18" s="431"/>
      <c r="J18" s="417"/>
    </row>
    <row r="19" spans="1:10" ht="27" customHeight="1">
      <c r="A19" s="402" t="s">
        <v>174</v>
      </c>
      <c r="B19" s="403"/>
      <c r="C19" s="403"/>
      <c r="D19" s="403"/>
      <c r="E19" s="403"/>
      <c r="F19" s="403"/>
      <c r="G19" s="403"/>
      <c r="H19" s="403"/>
      <c r="I19" s="404"/>
      <c r="J19" s="40" t="s">
        <v>155</v>
      </c>
    </row>
    <row r="20" spans="1:10" ht="26.25" customHeight="1">
      <c r="A20" s="425" t="s">
        <v>0</v>
      </c>
      <c r="B20" s="427" t="s">
        <v>74</v>
      </c>
      <c r="C20" s="428"/>
      <c r="D20" s="409" t="s">
        <v>34</v>
      </c>
      <c r="E20" s="409" t="s">
        <v>75</v>
      </c>
      <c r="F20" s="410" t="s">
        <v>76</v>
      </c>
      <c r="G20" s="410"/>
      <c r="H20" s="427" t="s">
        <v>169</v>
      </c>
      <c r="I20" s="428"/>
      <c r="J20" s="405" t="s">
        <v>286</v>
      </c>
    </row>
    <row r="21" spans="1:10" ht="29.25" customHeight="1">
      <c r="A21" s="426"/>
      <c r="B21" s="363"/>
      <c r="C21" s="365"/>
      <c r="D21" s="410"/>
      <c r="E21" s="410"/>
      <c r="F21" s="119" t="s">
        <v>77</v>
      </c>
      <c r="G21" s="119" t="s">
        <v>78</v>
      </c>
      <c r="H21" s="363"/>
      <c r="I21" s="365"/>
      <c r="J21" s="405"/>
    </row>
    <row r="22" spans="1:10" ht="15.75" customHeight="1">
      <c r="A22" s="286">
        <v>1</v>
      </c>
      <c r="B22" s="369" t="s">
        <v>109</v>
      </c>
      <c r="C22" s="370"/>
      <c r="D22" s="360" t="s">
        <v>111</v>
      </c>
      <c r="E22" s="127" t="s">
        <v>79</v>
      </c>
      <c r="F22" s="149">
        <v>0.03</v>
      </c>
      <c r="G22" s="149">
        <v>0.03</v>
      </c>
      <c r="H22" s="432" t="s">
        <v>134</v>
      </c>
      <c r="I22" s="433"/>
      <c r="J22" s="405"/>
    </row>
    <row r="23" spans="1:10" ht="15.75" customHeight="1">
      <c r="A23" s="287"/>
      <c r="B23" s="366"/>
      <c r="C23" s="368"/>
      <c r="D23" s="361"/>
      <c r="E23" s="127" t="s">
        <v>80</v>
      </c>
      <c r="F23" s="147">
        <v>0.032</v>
      </c>
      <c r="G23" s="147">
        <v>0.032</v>
      </c>
      <c r="H23" s="434"/>
      <c r="I23" s="435"/>
      <c r="J23" s="405"/>
    </row>
    <row r="24" spans="1:10" ht="15.75" customHeight="1">
      <c r="A24" s="287"/>
      <c r="B24" s="366"/>
      <c r="C24" s="368"/>
      <c r="D24" s="361"/>
      <c r="E24" s="127" t="s">
        <v>81</v>
      </c>
      <c r="F24" s="147">
        <v>0.037</v>
      </c>
      <c r="G24" s="147">
        <v>0.037</v>
      </c>
      <c r="H24" s="434"/>
      <c r="I24" s="435"/>
      <c r="J24" s="405"/>
    </row>
    <row r="25" spans="1:10" ht="15.75" customHeight="1">
      <c r="A25" s="356"/>
      <c r="B25" s="371"/>
      <c r="C25" s="372"/>
      <c r="D25" s="362"/>
      <c r="E25" s="127" t="s">
        <v>82</v>
      </c>
      <c r="F25" s="147" t="s">
        <v>83</v>
      </c>
      <c r="G25" s="147" t="s">
        <v>83</v>
      </c>
      <c r="H25" s="434"/>
      <c r="I25" s="435"/>
      <c r="J25" s="405"/>
    </row>
    <row r="26" spans="1:10" ht="17.25" customHeight="1">
      <c r="A26" s="286">
        <v>2</v>
      </c>
      <c r="B26" s="369" t="s">
        <v>85</v>
      </c>
      <c r="C26" s="370"/>
      <c r="D26" s="360" t="s">
        <v>110</v>
      </c>
      <c r="E26" s="127" t="s">
        <v>79</v>
      </c>
      <c r="F26" s="149">
        <v>0.04</v>
      </c>
      <c r="G26" s="147" t="s">
        <v>84</v>
      </c>
      <c r="H26" s="434"/>
      <c r="I26" s="435"/>
      <c r="J26" s="405"/>
    </row>
    <row r="27" spans="1:10" ht="15.75" customHeight="1">
      <c r="A27" s="287"/>
      <c r="B27" s="366"/>
      <c r="C27" s="368"/>
      <c r="D27" s="361"/>
      <c r="E27" s="127" t="s">
        <v>80</v>
      </c>
      <c r="F27" s="147" t="s">
        <v>83</v>
      </c>
      <c r="G27" s="147" t="s">
        <v>84</v>
      </c>
      <c r="H27" s="434"/>
      <c r="I27" s="435"/>
      <c r="J27" s="405"/>
    </row>
    <row r="28" spans="1:10" ht="15.75" customHeight="1">
      <c r="A28" s="287"/>
      <c r="B28" s="366"/>
      <c r="C28" s="368"/>
      <c r="D28" s="361"/>
      <c r="E28" s="127" t="s">
        <v>81</v>
      </c>
      <c r="F28" s="147" t="s">
        <v>83</v>
      </c>
      <c r="G28" s="147" t="s">
        <v>84</v>
      </c>
      <c r="H28" s="434"/>
      <c r="I28" s="435"/>
      <c r="J28" s="405"/>
    </row>
    <row r="29" spans="1:10" ht="15.75" customHeight="1">
      <c r="A29" s="356"/>
      <c r="B29" s="371"/>
      <c r="C29" s="372"/>
      <c r="D29" s="362"/>
      <c r="E29" s="127" t="s">
        <v>82</v>
      </c>
      <c r="F29" s="147" t="s">
        <v>83</v>
      </c>
      <c r="G29" s="147" t="s">
        <v>84</v>
      </c>
      <c r="H29" s="434"/>
      <c r="I29" s="435"/>
      <c r="J29" s="405"/>
    </row>
    <row r="30" spans="1:10" ht="15.75" customHeight="1">
      <c r="A30" s="286">
        <v>3</v>
      </c>
      <c r="B30" s="369" t="s">
        <v>112</v>
      </c>
      <c r="C30" s="370"/>
      <c r="D30" s="360" t="s">
        <v>110</v>
      </c>
      <c r="E30" s="127" t="s">
        <v>79</v>
      </c>
      <c r="F30" s="147">
        <v>0.023</v>
      </c>
      <c r="G30" s="147" t="s">
        <v>84</v>
      </c>
      <c r="H30" s="434"/>
      <c r="I30" s="435"/>
      <c r="J30" s="405"/>
    </row>
    <row r="31" spans="1:10" ht="15.75" customHeight="1">
      <c r="A31" s="287"/>
      <c r="B31" s="366"/>
      <c r="C31" s="368"/>
      <c r="D31" s="361"/>
      <c r="E31" s="127" t="s">
        <v>80</v>
      </c>
      <c r="F31" s="147" t="s">
        <v>83</v>
      </c>
      <c r="G31" s="147" t="s">
        <v>84</v>
      </c>
      <c r="H31" s="434"/>
      <c r="I31" s="435"/>
      <c r="J31" s="405"/>
    </row>
    <row r="32" spans="1:10" ht="15.75" customHeight="1">
      <c r="A32" s="287"/>
      <c r="B32" s="366"/>
      <c r="C32" s="368"/>
      <c r="D32" s="361"/>
      <c r="E32" s="127" t="s">
        <v>81</v>
      </c>
      <c r="F32" s="147" t="s">
        <v>83</v>
      </c>
      <c r="G32" s="147" t="s">
        <v>84</v>
      </c>
      <c r="H32" s="434"/>
      <c r="I32" s="435"/>
      <c r="J32" s="405"/>
    </row>
    <row r="33" spans="1:10" ht="15.75" customHeight="1">
      <c r="A33" s="356"/>
      <c r="B33" s="371"/>
      <c r="C33" s="372"/>
      <c r="D33" s="362"/>
      <c r="E33" s="127" t="s">
        <v>82</v>
      </c>
      <c r="F33" s="147" t="s">
        <v>83</v>
      </c>
      <c r="G33" s="147" t="s">
        <v>84</v>
      </c>
      <c r="H33" s="434"/>
      <c r="I33" s="435"/>
      <c r="J33" s="405"/>
    </row>
    <row r="34" spans="1:10" ht="45" customHeight="1" thickBot="1">
      <c r="A34" s="133">
        <v>4</v>
      </c>
      <c r="B34" s="400" t="s">
        <v>86</v>
      </c>
      <c r="C34" s="401"/>
      <c r="D34" s="122" t="s">
        <v>110</v>
      </c>
      <c r="E34" s="122"/>
      <c r="F34" s="148">
        <v>0.016</v>
      </c>
      <c r="G34" s="148" t="s">
        <v>84</v>
      </c>
      <c r="H34" s="436"/>
      <c r="I34" s="437"/>
      <c r="J34" s="406"/>
    </row>
    <row r="35" spans="1:10" ht="27" customHeight="1">
      <c r="A35" s="395" t="s">
        <v>175</v>
      </c>
      <c r="B35" s="396"/>
      <c r="C35" s="396"/>
      <c r="D35" s="396"/>
      <c r="E35" s="396"/>
      <c r="F35" s="396"/>
      <c r="G35" s="396"/>
      <c r="H35" s="396"/>
      <c r="I35" s="397"/>
      <c r="J35" s="40" t="s">
        <v>155</v>
      </c>
    </row>
    <row r="36" spans="1:10" ht="42" customHeight="1">
      <c r="A36" s="51" t="s">
        <v>0</v>
      </c>
      <c r="B36" s="398" t="s">
        <v>74</v>
      </c>
      <c r="C36" s="399"/>
      <c r="D36" s="119" t="s">
        <v>34</v>
      </c>
      <c r="E36" s="119" t="s">
        <v>75</v>
      </c>
      <c r="F36" s="398" t="s">
        <v>156</v>
      </c>
      <c r="G36" s="399"/>
      <c r="H36" s="398" t="s">
        <v>169</v>
      </c>
      <c r="I36" s="399"/>
      <c r="J36" s="405" t="s">
        <v>286</v>
      </c>
    </row>
    <row r="37" spans="1:10" ht="20.25" customHeight="1">
      <c r="A37" s="286">
        <v>1</v>
      </c>
      <c r="B37" s="369" t="s">
        <v>109</v>
      </c>
      <c r="C37" s="370"/>
      <c r="D37" s="360" t="s">
        <v>111</v>
      </c>
      <c r="E37" s="127" t="s">
        <v>79</v>
      </c>
      <c r="F37" s="438">
        <v>0.06</v>
      </c>
      <c r="G37" s="439"/>
      <c r="H37" s="316" t="s">
        <v>134</v>
      </c>
      <c r="I37" s="317"/>
      <c r="J37" s="405"/>
    </row>
    <row r="38" spans="1:10" ht="20.25" customHeight="1">
      <c r="A38" s="287"/>
      <c r="B38" s="366"/>
      <c r="C38" s="368"/>
      <c r="D38" s="361"/>
      <c r="E38" s="127" t="s">
        <v>80</v>
      </c>
      <c r="F38" s="373">
        <v>0.064</v>
      </c>
      <c r="G38" s="374"/>
      <c r="H38" s="318"/>
      <c r="I38" s="319"/>
      <c r="J38" s="405"/>
    </row>
    <row r="39" spans="1:10" ht="20.25" customHeight="1">
      <c r="A39" s="287"/>
      <c r="B39" s="366"/>
      <c r="C39" s="368"/>
      <c r="D39" s="361"/>
      <c r="E39" s="127" t="s">
        <v>81</v>
      </c>
      <c r="F39" s="373">
        <v>0.074</v>
      </c>
      <c r="G39" s="374"/>
      <c r="H39" s="318"/>
      <c r="I39" s="319"/>
      <c r="J39" s="405"/>
    </row>
    <row r="40" spans="1:10" ht="20.25" customHeight="1">
      <c r="A40" s="356"/>
      <c r="B40" s="371"/>
      <c r="C40" s="372"/>
      <c r="D40" s="362"/>
      <c r="E40" s="127" t="s">
        <v>82</v>
      </c>
      <c r="F40" s="373" t="s">
        <v>83</v>
      </c>
      <c r="G40" s="374"/>
      <c r="H40" s="318"/>
      <c r="I40" s="319"/>
      <c r="J40" s="405"/>
    </row>
    <row r="41" spans="1:10" ht="20.25" customHeight="1">
      <c r="A41" s="286">
        <v>2</v>
      </c>
      <c r="B41" s="369" t="s">
        <v>85</v>
      </c>
      <c r="C41" s="370"/>
      <c r="D41" s="360" t="s">
        <v>110</v>
      </c>
      <c r="E41" s="127" t="s">
        <v>79</v>
      </c>
      <c r="F41" s="438">
        <v>0.04</v>
      </c>
      <c r="G41" s="439"/>
      <c r="H41" s="318"/>
      <c r="I41" s="319"/>
      <c r="J41" s="405"/>
    </row>
    <row r="42" spans="1:10" ht="20.25" customHeight="1">
      <c r="A42" s="287"/>
      <c r="B42" s="366"/>
      <c r="C42" s="368"/>
      <c r="D42" s="361"/>
      <c r="E42" s="127" t="s">
        <v>80</v>
      </c>
      <c r="F42" s="373" t="s">
        <v>83</v>
      </c>
      <c r="G42" s="374"/>
      <c r="H42" s="318"/>
      <c r="I42" s="319"/>
      <c r="J42" s="405"/>
    </row>
    <row r="43" spans="1:10" ht="20.25" customHeight="1">
      <c r="A43" s="287"/>
      <c r="B43" s="366"/>
      <c r="C43" s="368"/>
      <c r="D43" s="361"/>
      <c r="E43" s="127" t="s">
        <v>81</v>
      </c>
      <c r="F43" s="373" t="s">
        <v>83</v>
      </c>
      <c r="G43" s="374"/>
      <c r="H43" s="318"/>
      <c r="I43" s="319"/>
      <c r="J43" s="405"/>
    </row>
    <row r="44" spans="1:10" ht="20.25" customHeight="1">
      <c r="A44" s="356"/>
      <c r="B44" s="371"/>
      <c r="C44" s="372"/>
      <c r="D44" s="362"/>
      <c r="E44" s="127" t="s">
        <v>82</v>
      </c>
      <c r="F44" s="373" t="s">
        <v>83</v>
      </c>
      <c r="G44" s="374"/>
      <c r="H44" s="318"/>
      <c r="I44" s="319"/>
      <c r="J44" s="405"/>
    </row>
    <row r="45" spans="1:10" ht="20.25" customHeight="1">
      <c r="A45" s="286">
        <v>3</v>
      </c>
      <c r="B45" s="369" t="s">
        <v>112</v>
      </c>
      <c r="C45" s="370"/>
      <c r="D45" s="360" t="s">
        <v>110</v>
      </c>
      <c r="E45" s="127" t="s">
        <v>79</v>
      </c>
      <c r="F45" s="373">
        <v>0.023</v>
      </c>
      <c r="G45" s="374"/>
      <c r="H45" s="318"/>
      <c r="I45" s="319"/>
      <c r="J45" s="405"/>
    </row>
    <row r="46" spans="1:10" ht="20.25" customHeight="1">
      <c r="A46" s="287"/>
      <c r="B46" s="366"/>
      <c r="C46" s="368"/>
      <c r="D46" s="361"/>
      <c r="E46" s="127" t="s">
        <v>80</v>
      </c>
      <c r="F46" s="373" t="s">
        <v>83</v>
      </c>
      <c r="G46" s="374"/>
      <c r="H46" s="318"/>
      <c r="I46" s="319"/>
      <c r="J46" s="405"/>
    </row>
    <row r="47" spans="1:10" ht="20.25" customHeight="1">
      <c r="A47" s="287"/>
      <c r="B47" s="366"/>
      <c r="C47" s="368"/>
      <c r="D47" s="361"/>
      <c r="E47" s="127" t="s">
        <v>81</v>
      </c>
      <c r="F47" s="373" t="s">
        <v>83</v>
      </c>
      <c r="G47" s="374"/>
      <c r="H47" s="318"/>
      <c r="I47" s="319"/>
      <c r="J47" s="405"/>
    </row>
    <row r="48" spans="1:10" ht="20.25" customHeight="1">
      <c r="A48" s="356"/>
      <c r="B48" s="371"/>
      <c r="C48" s="372"/>
      <c r="D48" s="362"/>
      <c r="E48" s="127" t="s">
        <v>82</v>
      </c>
      <c r="F48" s="373" t="s">
        <v>83</v>
      </c>
      <c r="G48" s="374"/>
      <c r="H48" s="318"/>
      <c r="I48" s="319"/>
      <c r="J48" s="405"/>
    </row>
    <row r="49" spans="1:10" ht="42" customHeight="1" thickBot="1">
      <c r="A49" s="133">
        <v>4</v>
      </c>
      <c r="B49" s="400" t="s">
        <v>86</v>
      </c>
      <c r="C49" s="401"/>
      <c r="D49" s="122" t="s">
        <v>110</v>
      </c>
      <c r="E49" s="148"/>
      <c r="F49" s="407">
        <v>0.016</v>
      </c>
      <c r="G49" s="408"/>
      <c r="H49" s="320"/>
      <c r="I49" s="321"/>
      <c r="J49" s="406"/>
    </row>
    <row r="50" spans="1:10" ht="31.5" customHeight="1">
      <c r="A50" s="393" t="s">
        <v>157</v>
      </c>
      <c r="B50" s="394"/>
      <c r="C50" s="394"/>
      <c r="D50" s="394"/>
      <c r="E50" s="394"/>
      <c r="F50" s="394"/>
      <c r="G50" s="394"/>
      <c r="H50" s="394"/>
      <c r="I50" s="394"/>
      <c r="J50" s="42" t="s">
        <v>294</v>
      </c>
    </row>
    <row r="51" spans="1:10" ht="37.5" customHeight="1">
      <c r="A51" s="139" t="s">
        <v>0</v>
      </c>
      <c r="B51" s="363" t="s">
        <v>74</v>
      </c>
      <c r="C51" s="364"/>
      <c r="D51" s="365"/>
      <c r="E51" s="130" t="s">
        <v>34</v>
      </c>
      <c r="F51" s="130" t="s">
        <v>159</v>
      </c>
      <c r="G51" s="363" t="s">
        <v>169</v>
      </c>
      <c r="H51" s="364"/>
      <c r="I51" s="365"/>
      <c r="J51" s="542" t="s">
        <v>373</v>
      </c>
    </row>
    <row r="52" spans="1:10" ht="42.75" customHeight="1">
      <c r="A52" s="125">
        <v>1</v>
      </c>
      <c r="B52" s="357" t="s">
        <v>161</v>
      </c>
      <c r="C52" s="358"/>
      <c r="D52" s="359"/>
      <c r="E52" s="147" t="s">
        <v>171</v>
      </c>
      <c r="F52" s="147">
        <v>1.86</v>
      </c>
      <c r="G52" s="532" t="s">
        <v>134</v>
      </c>
      <c r="H52" s="533"/>
      <c r="I52" s="534"/>
      <c r="J52" s="543"/>
    </row>
    <row r="53" spans="1:10" ht="42.75" customHeight="1">
      <c r="A53" s="3" t="s">
        <v>184</v>
      </c>
      <c r="B53" s="357" t="s">
        <v>185</v>
      </c>
      <c r="C53" s="358"/>
      <c r="D53" s="359"/>
      <c r="E53" s="147" t="s">
        <v>160</v>
      </c>
      <c r="F53" s="121">
        <v>2.52</v>
      </c>
      <c r="G53" s="308"/>
      <c r="H53" s="535"/>
      <c r="I53" s="309"/>
      <c r="J53" s="543"/>
    </row>
    <row r="54" spans="1:10" ht="42" customHeight="1">
      <c r="A54" s="3">
        <v>9</v>
      </c>
      <c r="B54" s="357" t="s">
        <v>166</v>
      </c>
      <c r="C54" s="358"/>
      <c r="D54" s="359"/>
      <c r="E54" s="147" t="s">
        <v>160</v>
      </c>
      <c r="F54" s="121">
        <v>0.72</v>
      </c>
      <c r="G54" s="308"/>
      <c r="H54" s="535"/>
      <c r="I54" s="309"/>
      <c r="J54" s="543"/>
    </row>
    <row r="55" spans="1:10" ht="39" customHeight="1">
      <c r="A55" s="123">
        <v>10</v>
      </c>
      <c r="B55" s="369" t="s">
        <v>167</v>
      </c>
      <c r="C55" s="531"/>
      <c r="D55" s="370"/>
      <c r="E55" s="121" t="s">
        <v>160</v>
      </c>
      <c r="F55" s="121">
        <v>2.45</v>
      </c>
      <c r="G55" s="308"/>
      <c r="H55" s="535"/>
      <c r="I55" s="309"/>
      <c r="J55" s="543"/>
    </row>
    <row r="56" spans="1:10" ht="42" customHeight="1">
      <c r="A56" s="3">
        <v>19</v>
      </c>
      <c r="B56" s="357" t="s">
        <v>229</v>
      </c>
      <c r="C56" s="358"/>
      <c r="D56" s="359"/>
      <c r="E56" s="147" t="s">
        <v>160</v>
      </c>
      <c r="F56" s="147">
        <v>1.67</v>
      </c>
      <c r="G56" s="308"/>
      <c r="H56" s="535"/>
      <c r="I56" s="309"/>
      <c r="J56" s="543"/>
    </row>
    <row r="57" spans="1:10" ht="42" customHeight="1">
      <c r="A57" s="123">
        <v>20</v>
      </c>
      <c r="B57" s="357" t="s">
        <v>230</v>
      </c>
      <c r="C57" s="358"/>
      <c r="D57" s="359"/>
      <c r="E57" s="147" t="s">
        <v>160</v>
      </c>
      <c r="F57" s="121">
        <v>1.64</v>
      </c>
      <c r="G57" s="308"/>
      <c r="H57" s="535"/>
      <c r="I57" s="309"/>
      <c r="J57" s="543"/>
    </row>
    <row r="58" spans="1:10" ht="42" customHeight="1">
      <c r="A58" s="123">
        <v>21</v>
      </c>
      <c r="B58" s="366" t="s">
        <v>231</v>
      </c>
      <c r="C58" s="367"/>
      <c r="D58" s="368"/>
      <c r="E58" s="126" t="s">
        <v>160</v>
      </c>
      <c r="F58" s="121">
        <v>1.71</v>
      </c>
      <c r="G58" s="308"/>
      <c r="H58" s="535"/>
      <c r="I58" s="309"/>
      <c r="J58" s="543"/>
    </row>
    <row r="59" spans="1:10" ht="42" customHeight="1">
      <c r="A59" s="3">
        <v>22</v>
      </c>
      <c r="B59" s="357" t="s">
        <v>232</v>
      </c>
      <c r="C59" s="358"/>
      <c r="D59" s="359"/>
      <c r="E59" s="147" t="s">
        <v>160</v>
      </c>
      <c r="F59" s="147">
        <v>1.77</v>
      </c>
      <c r="G59" s="536"/>
      <c r="H59" s="537"/>
      <c r="I59" s="538"/>
      <c r="J59" s="544"/>
    </row>
    <row r="60" spans="1:10" ht="55.5" customHeight="1">
      <c r="A60" s="3">
        <v>23</v>
      </c>
      <c r="B60" s="357" t="s">
        <v>233</v>
      </c>
      <c r="C60" s="358"/>
      <c r="D60" s="359"/>
      <c r="E60" s="147" t="s">
        <v>160</v>
      </c>
      <c r="F60" s="147">
        <v>1.85</v>
      </c>
      <c r="G60" s="532" t="s">
        <v>134</v>
      </c>
      <c r="H60" s="533"/>
      <c r="I60" s="534"/>
      <c r="J60" s="322" t="s">
        <v>374</v>
      </c>
    </row>
    <row r="61" spans="1:10" ht="52.5" customHeight="1">
      <c r="A61" s="123">
        <v>24</v>
      </c>
      <c r="B61" s="357" t="s">
        <v>234</v>
      </c>
      <c r="C61" s="358"/>
      <c r="D61" s="359"/>
      <c r="E61" s="147" t="s">
        <v>160</v>
      </c>
      <c r="F61" s="121">
        <v>2.43</v>
      </c>
      <c r="G61" s="308"/>
      <c r="H61" s="535"/>
      <c r="I61" s="309"/>
      <c r="J61" s="323"/>
    </row>
    <row r="62" spans="1:10" ht="45" customHeight="1">
      <c r="A62" s="3">
        <v>25</v>
      </c>
      <c r="B62" s="366" t="s">
        <v>235</v>
      </c>
      <c r="C62" s="367"/>
      <c r="D62" s="368"/>
      <c r="E62" s="126" t="s">
        <v>160</v>
      </c>
      <c r="F62" s="147">
        <v>2.45</v>
      </c>
      <c r="G62" s="308"/>
      <c r="H62" s="535"/>
      <c r="I62" s="309"/>
      <c r="J62" s="323"/>
    </row>
    <row r="63" spans="1:10" ht="56.25" customHeight="1" thickBot="1">
      <c r="A63" s="73">
        <v>26</v>
      </c>
      <c r="B63" s="400" t="s">
        <v>236</v>
      </c>
      <c r="C63" s="457"/>
      <c r="D63" s="401"/>
      <c r="E63" s="148" t="s">
        <v>160</v>
      </c>
      <c r="F63" s="74">
        <v>2.5</v>
      </c>
      <c r="G63" s="310"/>
      <c r="H63" s="545"/>
      <c r="I63" s="311"/>
      <c r="J63" s="324"/>
    </row>
    <row r="64" spans="1:10" ht="30.75" customHeight="1">
      <c r="A64" s="488" t="s">
        <v>439</v>
      </c>
      <c r="B64" s="489"/>
      <c r="C64" s="489"/>
      <c r="D64" s="489"/>
      <c r="E64" s="489"/>
      <c r="F64" s="489"/>
      <c r="G64" s="489"/>
      <c r="H64" s="489"/>
      <c r="I64" s="490"/>
      <c r="J64" s="1" t="s">
        <v>390</v>
      </c>
    </row>
    <row r="65" spans="1:10" ht="28.5" customHeight="1">
      <c r="A65" s="491" t="s">
        <v>0</v>
      </c>
      <c r="B65" s="466" t="s">
        <v>241</v>
      </c>
      <c r="C65" s="466"/>
      <c r="D65" s="466"/>
      <c r="E65" s="466"/>
      <c r="F65" s="467"/>
      <c r="G65" s="360" t="s">
        <v>240</v>
      </c>
      <c r="H65" s="373" t="s">
        <v>322</v>
      </c>
      <c r="I65" s="374"/>
      <c r="J65" s="539" t="s">
        <v>453</v>
      </c>
    </row>
    <row r="66" spans="1:10" ht="16.5" customHeight="1">
      <c r="A66" s="492"/>
      <c r="B66" s="468"/>
      <c r="C66" s="468"/>
      <c r="D66" s="468"/>
      <c r="E66" s="468"/>
      <c r="F66" s="469"/>
      <c r="G66" s="361"/>
      <c r="H66" s="458" t="s">
        <v>237</v>
      </c>
      <c r="I66" s="459"/>
      <c r="J66" s="405"/>
    </row>
    <row r="67" spans="1:10" ht="36" customHeight="1">
      <c r="A67" s="493"/>
      <c r="B67" s="470"/>
      <c r="C67" s="470"/>
      <c r="D67" s="470"/>
      <c r="E67" s="470"/>
      <c r="F67" s="471"/>
      <c r="G67" s="362"/>
      <c r="H67" s="236" t="s">
        <v>238</v>
      </c>
      <c r="I67" s="102" t="s">
        <v>239</v>
      </c>
      <c r="J67" s="405"/>
    </row>
    <row r="68" spans="1:10" ht="21" customHeight="1">
      <c r="A68" s="144">
        <v>1</v>
      </c>
      <c r="B68" s="460" t="s">
        <v>242</v>
      </c>
      <c r="C68" s="461"/>
      <c r="D68" s="461"/>
      <c r="E68" s="461"/>
      <c r="F68" s="461"/>
      <c r="G68" s="461"/>
      <c r="H68" s="461"/>
      <c r="I68" s="462"/>
      <c r="J68" s="405"/>
    </row>
    <row r="69" spans="1:10" ht="18.75" customHeight="1">
      <c r="A69" s="286" t="s">
        <v>271</v>
      </c>
      <c r="B69" s="376" t="s">
        <v>270</v>
      </c>
      <c r="C69" s="377"/>
      <c r="D69" s="377"/>
      <c r="E69" s="377"/>
      <c r="F69" s="377"/>
      <c r="G69" s="103" t="s">
        <v>246</v>
      </c>
      <c r="H69" s="239">
        <v>7.79</v>
      </c>
      <c r="I69" s="235"/>
      <c r="J69" s="405"/>
    </row>
    <row r="70" spans="1:10" ht="18.75" customHeight="1">
      <c r="A70" s="356"/>
      <c r="B70" s="379"/>
      <c r="C70" s="380"/>
      <c r="D70" s="380"/>
      <c r="E70" s="380"/>
      <c r="F70" s="380"/>
      <c r="G70" s="106" t="s">
        <v>247</v>
      </c>
      <c r="H70" s="239">
        <v>7.56</v>
      </c>
      <c r="I70" s="235"/>
      <c r="J70" s="405"/>
    </row>
    <row r="71" spans="1:10" ht="21" customHeight="1">
      <c r="A71" s="3">
        <v>2</v>
      </c>
      <c r="B71" s="448" t="s">
        <v>248</v>
      </c>
      <c r="C71" s="449"/>
      <c r="D71" s="449"/>
      <c r="E71" s="449"/>
      <c r="F71" s="449"/>
      <c r="G71" s="449"/>
      <c r="H71" s="449"/>
      <c r="I71" s="450"/>
      <c r="J71" s="405"/>
    </row>
    <row r="72" spans="1:10" ht="18.75" customHeight="1">
      <c r="A72" s="286" t="s">
        <v>272</v>
      </c>
      <c r="B72" s="376" t="s">
        <v>270</v>
      </c>
      <c r="C72" s="377"/>
      <c r="D72" s="377"/>
      <c r="E72" s="377"/>
      <c r="F72" s="377"/>
      <c r="G72" s="103" t="s">
        <v>246</v>
      </c>
      <c r="H72" s="239">
        <v>7.56</v>
      </c>
      <c r="I72" s="64"/>
      <c r="J72" s="405"/>
    </row>
    <row r="73" spans="1:10" ht="20.25" customHeight="1">
      <c r="A73" s="356"/>
      <c r="B73" s="379"/>
      <c r="C73" s="380"/>
      <c r="D73" s="380"/>
      <c r="E73" s="380"/>
      <c r="F73" s="380"/>
      <c r="G73" s="106" t="s">
        <v>247</v>
      </c>
      <c r="H73" s="240">
        <v>7.33</v>
      </c>
      <c r="I73" s="65"/>
      <c r="J73" s="405"/>
    </row>
    <row r="74" spans="1:10" ht="20.25" customHeight="1">
      <c r="A74" s="2" t="s">
        <v>18</v>
      </c>
      <c r="B74" s="448" t="s">
        <v>256</v>
      </c>
      <c r="C74" s="449"/>
      <c r="D74" s="449"/>
      <c r="E74" s="449"/>
      <c r="F74" s="449"/>
      <c r="G74" s="449"/>
      <c r="H74" s="449"/>
      <c r="I74" s="450"/>
      <c r="J74" s="405"/>
    </row>
    <row r="75" spans="1:10" ht="19.5" customHeight="1">
      <c r="A75" s="286" t="s">
        <v>273</v>
      </c>
      <c r="B75" s="376" t="s">
        <v>270</v>
      </c>
      <c r="C75" s="377"/>
      <c r="D75" s="377"/>
      <c r="E75" s="377"/>
      <c r="F75" s="377"/>
      <c r="G75" s="103" t="s">
        <v>246</v>
      </c>
      <c r="H75" s="240">
        <v>7.33</v>
      </c>
      <c r="I75" s="241">
        <v>6.87</v>
      </c>
      <c r="J75" s="405"/>
    </row>
    <row r="76" spans="1:10" ht="19.5" customHeight="1">
      <c r="A76" s="356"/>
      <c r="B76" s="379"/>
      <c r="C76" s="380"/>
      <c r="D76" s="380"/>
      <c r="E76" s="380"/>
      <c r="F76" s="380"/>
      <c r="G76" s="106" t="s">
        <v>247</v>
      </c>
      <c r="H76" s="240">
        <v>7.1</v>
      </c>
      <c r="I76" s="241">
        <v>6.18</v>
      </c>
      <c r="J76" s="405"/>
    </row>
    <row r="77" spans="1:10" ht="20.25" customHeight="1">
      <c r="A77" s="2" t="s">
        <v>23</v>
      </c>
      <c r="B77" s="448" t="s">
        <v>257</v>
      </c>
      <c r="C77" s="449"/>
      <c r="D77" s="449"/>
      <c r="E77" s="449"/>
      <c r="F77" s="449"/>
      <c r="G77" s="449"/>
      <c r="H77" s="449"/>
      <c r="I77" s="450"/>
      <c r="J77" s="405"/>
    </row>
    <row r="78" spans="1:10" ht="19.5" customHeight="1">
      <c r="A78" s="286" t="s">
        <v>274</v>
      </c>
      <c r="B78" s="376" t="s">
        <v>270</v>
      </c>
      <c r="C78" s="377"/>
      <c r="D78" s="377"/>
      <c r="E78" s="377"/>
      <c r="F78" s="377"/>
      <c r="G78" s="103" t="s">
        <v>246</v>
      </c>
      <c r="H78" s="240">
        <v>7.1</v>
      </c>
      <c r="I78" s="242">
        <v>6.64</v>
      </c>
      <c r="J78" s="405"/>
    </row>
    <row r="79" spans="1:10" ht="19.5" customHeight="1">
      <c r="A79" s="356"/>
      <c r="B79" s="379"/>
      <c r="C79" s="380"/>
      <c r="D79" s="380"/>
      <c r="E79" s="380"/>
      <c r="F79" s="380"/>
      <c r="G79" s="106" t="s">
        <v>247</v>
      </c>
      <c r="H79" s="240">
        <v>6.87</v>
      </c>
      <c r="I79" s="242">
        <v>5.95</v>
      </c>
      <c r="J79" s="405"/>
    </row>
    <row r="80" spans="1:10" ht="21" customHeight="1">
      <c r="A80" s="2" t="s">
        <v>19</v>
      </c>
      <c r="B80" s="448" t="s">
        <v>258</v>
      </c>
      <c r="C80" s="449"/>
      <c r="D80" s="449"/>
      <c r="E80" s="449"/>
      <c r="F80" s="449"/>
      <c r="G80" s="449"/>
      <c r="H80" s="449"/>
      <c r="I80" s="450"/>
      <c r="J80" s="405"/>
    </row>
    <row r="81" spans="1:10" ht="18.75" customHeight="1">
      <c r="A81" s="286" t="s">
        <v>275</v>
      </c>
      <c r="B81" s="376" t="s">
        <v>270</v>
      </c>
      <c r="C81" s="377"/>
      <c r="D81" s="377"/>
      <c r="E81" s="377"/>
      <c r="F81" s="377"/>
      <c r="G81" s="103" t="s">
        <v>246</v>
      </c>
      <c r="H81" s="240">
        <v>6.87</v>
      </c>
      <c r="I81" s="242">
        <v>6.41</v>
      </c>
      <c r="J81" s="405"/>
    </row>
    <row r="82" spans="1:10" ht="19.5" customHeight="1">
      <c r="A82" s="356"/>
      <c r="B82" s="379"/>
      <c r="C82" s="380"/>
      <c r="D82" s="380"/>
      <c r="E82" s="380"/>
      <c r="F82" s="380"/>
      <c r="G82" s="106" t="s">
        <v>247</v>
      </c>
      <c r="H82" s="240">
        <v>6.64</v>
      </c>
      <c r="I82" s="242">
        <v>5.72</v>
      </c>
      <c r="J82" s="405"/>
    </row>
    <row r="83" spans="1:10" ht="21" customHeight="1">
      <c r="A83" s="2" t="s">
        <v>92</v>
      </c>
      <c r="B83" s="448" t="s">
        <v>261</v>
      </c>
      <c r="C83" s="449"/>
      <c r="D83" s="449"/>
      <c r="E83" s="449"/>
      <c r="F83" s="449"/>
      <c r="G83" s="449"/>
      <c r="H83" s="449"/>
      <c r="I83" s="450"/>
      <c r="J83" s="405"/>
    </row>
    <row r="84" spans="1:10" ht="19.5" customHeight="1">
      <c r="A84" s="286" t="s">
        <v>276</v>
      </c>
      <c r="B84" s="376" t="s">
        <v>270</v>
      </c>
      <c r="C84" s="377"/>
      <c r="D84" s="377"/>
      <c r="E84" s="377"/>
      <c r="F84" s="377"/>
      <c r="G84" s="103" t="s">
        <v>246</v>
      </c>
      <c r="H84" s="240">
        <v>6.64</v>
      </c>
      <c r="I84" s="242">
        <v>6.18</v>
      </c>
      <c r="J84" s="405"/>
    </row>
    <row r="85" spans="1:10" ht="18.75" customHeight="1" thickBot="1">
      <c r="A85" s="288"/>
      <c r="B85" s="485"/>
      <c r="C85" s="486"/>
      <c r="D85" s="486"/>
      <c r="E85" s="486"/>
      <c r="F85" s="486"/>
      <c r="G85" s="107" t="s">
        <v>247</v>
      </c>
      <c r="H85" s="243">
        <v>6.41</v>
      </c>
      <c r="I85" s="244">
        <v>5.5</v>
      </c>
      <c r="J85" s="406"/>
    </row>
    <row r="86" spans="1:10" ht="18.75" customHeight="1">
      <c r="A86" s="97"/>
      <c r="B86" s="108"/>
      <c r="C86" s="108"/>
      <c r="D86" s="108"/>
      <c r="E86" s="108"/>
      <c r="F86" s="108"/>
      <c r="G86" s="104"/>
      <c r="H86" s="97"/>
      <c r="I86" s="97"/>
      <c r="J86" s="92"/>
    </row>
    <row r="87" spans="1:10" ht="18.75" customHeight="1">
      <c r="A87" s="97"/>
      <c r="B87" s="108"/>
      <c r="C87" s="108"/>
      <c r="D87" s="108"/>
      <c r="E87" s="108"/>
      <c r="F87" s="108"/>
      <c r="G87" s="104"/>
      <c r="H87" s="97"/>
      <c r="I87" s="97"/>
      <c r="J87" s="92"/>
    </row>
    <row r="88" spans="1:10" ht="18.75" customHeight="1" thickBot="1">
      <c r="A88" s="97"/>
      <c r="B88" s="108"/>
      <c r="C88" s="108"/>
      <c r="D88" s="108"/>
      <c r="E88" s="108"/>
      <c r="F88" s="108"/>
      <c r="G88" s="104"/>
      <c r="H88" s="97"/>
      <c r="I88" s="97"/>
      <c r="J88" s="92"/>
    </row>
    <row r="89" spans="1:10" ht="24" customHeight="1">
      <c r="A89" s="402" t="s">
        <v>37</v>
      </c>
      <c r="B89" s="403"/>
      <c r="C89" s="403"/>
      <c r="D89" s="403"/>
      <c r="E89" s="403"/>
      <c r="F89" s="403"/>
      <c r="G89" s="403"/>
      <c r="H89" s="403"/>
      <c r="I89" s="404"/>
      <c r="J89" s="1">
        <v>44562</v>
      </c>
    </row>
    <row r="90" spans="1:12" s="43" customFormat="1" ht="40.5" customHeight="1">
      <c r="A90" s="3">
        <v>1</v>
      </c>
      <c r="B90" s="357" t="s">
        <v>325</v>
      </c>
      <c r="C90" s="358"/>
      <c r="D90" s="358"/>
      <c r="E90" s="358"/>
      <c r="F90" s="358"/>
      <c r="G90" s="358"/>
      <c r="H90" s="316">
        <v>7.87</v>
      </c>
      <c r="I90" s="445"/>
      <c r="J90" s="529" t="s">
        <v>407</v>
      </c>
      <c r="K90" s="39"/>
      <c r="L90" s="39"/>
    </row>
    <row r="91" spans="1:12" s="43" customFormat="1" ht="36.75" customHeight="1">
      <c r="A91" s="3">
        <v>2</v>
      </c>
      <c r="B91" s="357" t="s">
        <v>326</v>
      </c>
      <c r="C91" s="358"/>
      <c r="D91" s="358"/>
      <c r="E91" s="358"/>
      <c r="F91" s="358"/>
      <c r="G91" s="358"/>
      <c r="H91" s="316">
        <v>7.32</v>
      </c>
      <c r="I91" s="445"/>
      <c r="J91" s="529"/>
      <c r="K91" s="39"/>
      <c r="L91" s="39"/>
    </row>
    <row r="92" spans="1:12" s="43" customFormat="1" ht="27.75" customHeight="1">
      <c r="A92" s="3">
        <v>3</v>
      </c>
      <c r="B92" s="357" t="s">
        <v>327</v>
      </c>
      <c r="C92" s="358"/>
      <c r="D92" s="358"/>
      <c r="E92" s="358"/>
      <c r="F92" s="358"/>
      <c r="G92" s="358"/>
      <c r="H92" s="316">
        <v>5.85</v>
      </c>
      <c r="I92" s="445"/>
      <c r="J92" s="529"/>
      <c r="K92" s="39"/>
      <c r="L92" s="39"/>
    </row>
    <row r="93" spans="1:12" s="43" customFormat="1" ht="26.25" customHeight="1">
      <c r="A93" s="3">
        <v>4</v>
      </c>
      <c r="B93" s="357" t="s">
        <v>328</v>
      </c>
      <c r="C93" s="358"/>
      <c r="D93" s="358"/>
      <c r="E93" s="358"/>
      <c r="F93" s="358"/>
      <c r="G93" s="358"/>
      <c r="H93" s="540">
        <v>5.3</v>
      </c>
      <c r="I93" s="541"/>
      <c r="J93" s="529"/>
      <c r="K93" s="39"/>
      <c r="L93" s="39"/>
    </row>
    <row r="94" spans="1:12" s="43" customFormat="1" ht="37.5" customHeight="1">
      <c r="A94" s="3">
        <v>5</v>
      </c>
      <c r="B94" s="357" t="s">
        <v>324</v>
      </c>
      <c r="C94" s="358"/>
      <c r="D94" s="358"/>
      <c r="E94" s="358"/>
      <c r="F94" s="358"/>
      <c r="G94" s="358"/>
      <c r="H94" s="316">
        <v>4.95</v>
      </c>
      <c r="I94" s="445"/>
      <c r="J94" s="529"/>
      <c r="K94" s="39"/>
      <c r="L94" s="39"/>
    </row>
    <row r="95" spans="1:12" s="43" customFormat="1" ht="32.25" customHeight="1" thickBot="1">
      <c r="A95" s="6">
        <v>6</v>
      </c>
      <c r="B95" s="400" t="s">
        <v>38</v>
      </c>
      <c r="C95" s="457"/>
      <c r="D95" s="457"/>
      <c r="E95" s="457"/>
      <c r="F95" s="457"/>
      <c r="G95" s="457"/>
      <c r="H95" s="303">
        <v>3.41</v>
      </c>
      <c r="I95" s="391"/>
      <c r="J95" s="530"/>
      <c r="K95" s="39"/>
      <c r="L95" s="39"/>
    </row>
    <row r="96" spans="1:6" ht="6.75" customHeight="1">
      <c r="A96" s="210"/>
      <c r="B96" s="176"/>
      <c r="C96" s="177"/>
      <c r="D96" s="177"/>
      <c r="E96" s="177"/>
      <c r="F96" s="210"/>
    </row>
    <row r="97" spans="1:10" ht="14.25" customHeight="1">
      <c r="A97" s="444" t="s">
        <v>31</v>
      </c>
      <c r="B97" s="444"/>
      <c r="C97" s="444"/>
      <c r="D97" s="444"/>
      <c r="E97" s="444"/>
      <c r="F97" s="444"/>
      <c r="G97" s="444"/>
      <c r="H97" s="444"/>
      <c r="I97" s="444"/>
      <c r="J97" s="444"/>
    </row>
    <row r="98" ht="6.75" customHeight="1" thickBot="1"/>
    <row r="99" spans="1:10" ht="69.75" customHeight="1" thickBot="1">
      <c r="A99" s="7" t="s">
        <v>0</v>
      </c>
      <c r="B99" s="193" t="s">
        <v>27</v>
      </c>
      <c r="C99" s="193" t="s">
        <v>34</v>
      </c>
      <c r="D99" s="192" t="s">
        <v>1</v>
      </c>
      <c r="E99" s="473" t="s">
        <v>47</v>
      </c>
      <c r="F99" s="473"/>
      <c r="G99" s="193" t="s">
        <v>113</v>
      </c>
      <c r="H99" s="193" t="s">
        <v>176</v>
      </c>
      <c r="I99" s="185" t="s">
        <v>25</v>
      </c>
      <c r="J99" s="44" t="s">
        <v>26</v>
      </c>
    </row>
    <row r="100" spans="1:11" ht="54.75" customHeight="1" thickBot="1">
      <c r="A100" s="481" t="s">
        <v>383</v>
      </c>
      <c r="B100" s="482"/>
      <c r="C100" s="482"/>
      <c r="D100" s="482"/>
      <c r="E100" s="482"/>
      <c r="F100" s="482"/>
      <c r="G100" s="482"/>
      <c r="H100" s="482"/>
      <c r="I100" s="482"/>
      <c r="J100" s="483"/>
      <c r="K100" s="49"/>
    </row>
    <row r="101" spans="1:10" ht="21" customHeight="1">
      <c r="A101" s="351" t="s">
        <v>368</v>
      </c>
      <c r="B101" s="352"/>
      <c r="C101" s="352"/>
      <c r="D101" s="353"/>
      <c r="E101" s="480" t="s">
        <v>347</v>
      </c>
      <c r="F101" s="516" t="s">
        <v>469</v>
      </c>
      <c r="G101" s="475" t="s">
        <v>4</v>
      </c>
      <c r="H101" s="340" t="s">
        <v>114</v>
      </c>
      <c r="I101" s="270" t="s">
        <v>403</v>
      </c>
      <c r="J101" s="1" t="s">
        <v>331</v>
      </c>
    </row>
    <row r="102" spans="1:10" ht="49.5" customHeight="1">
      <c r="A102" s="51">
        <v>1</v>
      </c>
      <c r="B102" s="344" t="s">
        <v>332</v>
      </c>
      <c r="C102" s="345"/>
      <c r="D102" s="346"/>
      <c r="E102" s="409"/>
      <c r="F102" s="517"/>
      <c r="G102" s="476"/>
      <c r="H102" s="341"/>
      <c r="I102" s="526" t="str">
        <f>Ангарск!I123</f>
        <v>Приказ службы по тарифам Иркутской области                                              от 18.12.2020 № 453-спр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(с внесенными изменениями приказом от 20.12.2021                                                        № 79-421-спр)                               </v>
      </c>
      <c r="J102" s="322" t="s">
        <v>385</v>
      </c>
    </row>
    <row r="103" spans="1:10" ht="18.75" customHeight="1">
      <c r="A103" s="114" t="s">
        <v>243</v>
      </c>
      <c r="B103" s="344" t="s">
        <v>339</v>
      </c>
      <c r="C103" s="345"/>
      <c r="D103" s="113"/>
      <c r="E103" s="410"/>
      <c r="F103" s="517"/>
      <c r="G103" s="477"/>
      <c r="H103" s="341"/>
      <c r="I103" s="527"/>
      <c r="J103" s="323"/>
    </row>
    <row r="104" spans="1:10" ht="18.75" customHeight="1">
      <c r="A104" s="171" t="s">
        <v>348</v>
      </c>
      <c r="B104" s="13" t="s">
        <v>333</v>
      </c>
      <c r="C104" s="317" t="s">
        <v>5</v>
      </c>
      <c r="D104" s="347">
        <v>1214.62</v>
      </c>
      <c r="E104" s="13">
        <v>0.034444</v>
      </c>
      <c r="F104" s="517"/>
      <c r="G104" s="115">
        <f>E104*D104</f>
        <v>41.83637128</v>
      </c>
      <c r="H104" s="341"/>
      <c r="I104" s="527"/>
      <c r="J104" s="323"/>
    </row>
    <row r="105" spans="1:10" ht="18.75" customHeight="1">
      <c r="A105" s="2" t="s">
        <v>349</v>
      </c>
      <c r="B105" s="13" t="s">
        <v>334</v>
      </c>
      <c r="C105" s="319"/>
      <c r="D105" s="348"/>
      <c r="E105" s="13">
        <v>0.034444</v>
      </c>
      <c r="F105" s="517"/>
      <c r="G105" s="115">
        <f>E105*D104</f>
        <v>41.83637128</v>
      </c>
      <c r="H105" s="341"/>
      <c r="I105" s="527"/>
      <c r="J105" s="323"/>
    </row>
    <row r="106" spans="1:10" ht="18.75" customHeight="1">
      <c r="A106" s="2" t="s">
        <v>350</v>
      </c>
      <c r="B106" s="13" t="s">
        <v>335</v>
      </c>
      <c r="C106" s="319"/>
      <c r="D106" s="348"/>
      <c r="E106" s="13">
        <v>0.034444</v>
      </c>
      <c r="F106" s="517"/>
      <c r="G106" s="115">
        <f>E106*D104</f>
        <v>41.83637128</v>
      </c>
      <c r="H106" s="341"/>
      <c r="I106" s="527"/>
      <c r="J106" s="323"/>
    </row>
    <row r="107" spans="1:10" ht="18.75" customHeight="1">
      <c r="A107" s="2" t="s">
        <v>351</v>
      </c>
      <c r="B107" s="13" t="s">
        <v>336</v>
      </c>
      <c r="C107" s="319"/>
      <c r="D107" s="348"/>
      <c r="E107" s="13">
        <v>0.034444</v>
      </c>
      <c r="F107" s="517"/>
      <c r="G107" s="115">
        <f>E107*D104</f>
        <v>41.83637128</v>
      </c>
      <c r="H107" s="341"/>
      <c r="I107" s="527"/>
      <c r="J107" s="323"/>
    </row>
    <row r="108" spans="1:10" ht="18.75" customHeight="1">
      <c r="A108" s="2" t="s">
        <v>352</v>
      </c>
      <c r="B108" s="13" t="s">
        <v>337</v>
      </c>
      <c r="C108" s="319"/>
      <c r="D108" s="348"/>
      <c r="E108" s="13">
        <v>0.0271</v>
      </c>
      <c r="F108" s="517"/>
      <c r="G108" s="115">
        <f>E108*D104</f>
        <v>32.916202</v>
      </c>
      <c r="H108" s="341"/>
      <c r="I108" s="527"/>
      <c r="J108" s="323"/>
    </row>
    <row r="109" spans="1:10" ht="18.75" customHeight="1">
      <c r="A109" s="114" t="s">
        <v>244</v>
      </c>
      <c r="B109" s="199" t="s">
        <v>338</v>
      </c>
      <c r="C109" s="319"/>
      <c r="D109" s="348"/>
      <c r="E109" s="13"/>
      <c r="F109" s="517"/>
      <c r="G109" s="115"/>
      <c r="H109" s="341"/>
      <c r="I109" s="527"/>
      <c r="J109" s="323"/>
    </row>
    <row r="110" spans="1:10" ht="18" customHeight="1">
      <c r="A110" s="2" t="s">
        <v>353</v>
      </c>
      <c r="B110" s="13" t="s">
        <v>333</v>
      </c>
      <c r="C110" s="319"/>
      <c r="D110" s="348"/>
      <c r="E110" s="212">
        <v>0.02</v>
      </c>
      <c r="F110" s="517"/>
      <c r="G110" s="115">
        <f>E110*D104</f>
        <v>24.292399999999997</v>
      </c>
      <c r="H110" s="341"/>
      <c r="I110" s="527"/>
      <c r="J110" s="323"/>
    </row>
    <row r="111" spans="1:10" ht="18.75" customHeight="1">
      <c r="A111" s="2" t="s">
        <v>354</v>
      </c>
      <c r="B111" s="13" t="s">
        <v>334</v>
      </c>
      <c r="C111" s="319"/>
      <c r="D111" s="348"/>
      <c r="E111" s="13">
        <v>0.0169</v>
      </c>
      <c r="F111" s="517"/>
      <c r="G111" s="115">
        <f>E111*D104</f>
        <v>20.527077999999996</v>
      </c>
      <c r="H111" s="341"/>
      <c r="I111" s="527"/>
      <c r="J111" s="323"/>
    </row>
    <row r="112" spans="1:10" ht="18.75" customHeight="1">
      <c r="A112" s="2" t="s">
        <v>355</v>
      </c>
      <c r="B112" s="13" t="s">
        <v>343</v>
      </c>
      <c r="C112" s="319"/>
      <c r="D112" s="348"/>
      <c r="E112" s="13">
        <v>0.0184</v>
      </c>
      <c r="F112" s="517"/>
      <c r="G112" s="115">
        <f>E112*D104</f>
        <v>22.349007999999998</v>
      </c>
      <c r="H112" s="341"/>
      <c r="I112" s="527"/>
      <c r="J112" s="323"/>
    </row>
    <row r="113" spans="1:10" ht="18.75" customHeight="1">
      <c r="A113" s="2" t="s">
        <v>356</v>
      </c>
      <c r="B113" s="13" t="s">
        <v>340</v>
      </c>
      <c r="C113" s="319"/>
      <c r="D113" s="348"/>
      <c r="E113" s="13">
        <v>0.0158</v>
      </c>
      <c r="F113" s="517"/>
      <c r="G113" s="115">
        <f>E113*D104</f>
        <v>19.190996</v>
      </c>
      <c r="H113" s="341"/>
      <c r="I113" s="527"/>
      <c r="J113" s="323"/>
    </row>
    <row r="114" spans="1:10" ht="18.75" customHeight="1">
      <c r="A114" s="2" t="s">
        <v>357</v>
      </c>
      <c r="B114" s="13" t="s">
        <v>341</v>
      </c>
      <c r="C114" s="319"/>
      <c r="D114" s="348"/>
      <c r="E114" s="13">
        <v>0.0159</v>
      </c>
      <c r="F114" s="517"/>
      <c r="G114" s="115">
        <f>E114*D104</f>
        <v>19.312458</v>
      </c>
      <c r="H114" s="341"/>
      <c r="I114" s="527"/>
      <c r="J114" s="323"/>
    </row>
    <row r="115" spans="1:10" ht="17.25" customHeight="1">
      <c r="A115" s="2" t="s">
        <v>358</v>
      </c>
      <c r="B115" s="13" t="s">
        <v>342</v>
      </c>
      <c r="C115" s="319"/>
      <c r="D115" s="348"/>
      <c r="E115" s="13">
        <v>0.0151</v>
      </c>
      <c r="F115" s="517"/>
      <c r="G115" s="115">
        <f>E115*D104</f>
        <v>18.340761999999998</v>
      </c>
      <c r="H115" s="341"/>
      <c r="I115" s="527"/>
      <c r="J115" s="323"/>
    </row>
    <row r="116" spans="1:10" ht="18" customHeight="1">
      <c r="A116" s="2" t="s">
        <v>359</v>
      </c>
      <c r="B116" s="13" t="s">
        <v>344</v>
      </c>
      <c r="C116" s="319"/>
      <c r="D116" s="348"/>
      <c r="E116" s="13">
        <v>0.0151</v>
      </c>
      <c r="F116" s="517"/>
      <c r="G116" s="115">
        <f>E116*D104</f>
        <v>18.340761999999998</v>
      </c>
      <c r="H116" s="341"/>
      <c r="I116" s="527"/>
      <c r="J116" s="323"/>
    </row>
    <row r="117" spans="1:10" ht="18" customHeight="1">
      <c r="A117" s="2" t="s">
        <v>360</v>
      </c>
      <c r="B117" s="13" t="s">
        <v>337</v>
      </c>
      <c r="C117" s="319"/>
      <c r="D117" s="348"/>
      <c r="E117" s="13">
        <v>0.0148</v>
      </c>
      <c r="F117" s="517"/>
      <c r="G117" s="115">
        <f>E117*D104</f>
        <v>17.976376</v>
      </c>
      <c r="H117" s="341"/>
      <c r="I117" s="527"/>
      <c r="J117" s="323"/>
    </row>
    <row r="118" spans="1:10" ht="18.75" customHeight="1">
      <c r="A118" s="2" t="s">
        <v>361</v>
      </c>
      <c r="B118" s="13" t="s">
        <v>345</v>
      </c>
      <c r="C118" s="319"/>
      <c r="D118" s="348"/>
      <c r="E118" s="13">
        <v>0.0148</v>
      </c>
      <c r="F118" s="517"/>
      <c r="G118" s="115">
        <f>E118*D104</f>
        <v>17.976376</v>
      </c>
      <c r="H118" s="341"/>
      <c r="I118" s="527"/>
      <c r="J118" s="323"/>
    </row>
    <row r="119" spans="1:10" ht="18.75" customHeight="1" thickBot="1">
      <c r="A119" s="18" t="s">
        <v>362</v>
      </c>
      <c r="B119" s="29" t="s">
        <v>346</v>
      </c>
      <c r="C119" s="321"/>
      <c r="D119" s="165" t="s">
        <v>8</v>
      </c>
      <c r="E119" s="29">
        <v>0.0146</v>
      </c>
      <c r="F119" s="518"/>
      <c r="G119" s="158">
        <f>E119*D104</f>
        <v>17.733452</v>
      </c>
      <c r="H119" s="342"/>
      <c r="I119" s="528"/>
      <c r="J119" s="324"/>
    </row>
    <row r="120" spans="1:11" ht="49.5" customHeight="1">
      <c r="A120" s="478" t="s">
        <v>398</v>
      </c>
      <c r="B120" s="479"/>
      <c r="C120" s="479"/>
      <c r="D120" s="479"/>
      <c r="E120" s="480" t="s">
        <v>347</v>
      </c>
      <c r="F120" s="516" t="s">
        <v>364</v>
      </c>
      <c r="G120" s="475" t="s">
        <v>4</v>
      </c>
      <c r="H120" s="340" t="s">
        <v>114</v>
      </c>
      <c r="I120" s="270" t="s">
        <v>403</v>
      </c>
      <c r="J120" s="1" t="s">
        <v>331</v>
      </c>
      <c r="K120" s="117"/>
    </row>
    <row r="121" spans="1:10" ht="47.25" customHeight="1">
      <c r="A121" s="51">
        <v>1</v>
      </c>
      <c r="B121" s="519" t="s">
        <v>363</v>
      </c>
      <c r="C121" s="519"/>
      <c r="D121" s="519"/>
      <c r="E121" s="409"/>
      <c r="F121" s="517"/>
      <c r="G121" s="476"/>
      <c r="H121" s="341"/>
      <c r="I121" s="520" t="s">
        <v>425</v>
      </c>
      <c r="J121" s="523" t="s">
        <v>367</v>
      </c>
    </row>
    <row r="122" spans="1:10" ht="36.75" customHeight="1">
      <c r="A122" s="114" t="s">
        <v>243</v>
      </c>
      <c r="B122" s="344" t="s">
        <v>339</v>
      </c>
      <c r="C122" s="345"/>
      <c r="D122" s="346"/>
      <c r="E122" s="410"/>
      <c r="F122" s="517"/>
      <c r="G122" s="477"/>
      <c r="H122" s="341"/>
      <c r="I122" s="521"/>
      <c r="J122" s="524"/>
    </row>
    <row r="123" spans="1:10" ht="36.75" customHeight="1">
      <c r="A123" s="171" t="s">
        <v>348</v>
      </c>
      <c r="B123" s="166" t="s">
        <v>333</v>
      </c>
      <c r="C123" s="293" t="s">
        <v>5</v>
      </c>
      <c r="D123" s="255">
        <v>1275.85</v>
      </c>
      <c r="E123" s="183">
        <v>0.034444</v>
      </c>
      <c r="F123" s="517"/>
      <c r="G123" s="115">
        <f>E123*D123</f>
        <v>43.9453774</v>
      </c>
      <c r="H123" s="341"/>
      <c r="I123" s="521"/>
      <c r="J123" s="524"/>
    </row>
    <row r="124" spans="1:10" ht="55.5" customHeight="1" thickBot="1">
      <c r="A124" s="18" t="s">
        <v>349</v>
      </c>
      <c r="B124" s="29" t="s">
        <v>334</v>
      </c>
      <c r="C124" s="294"/>
      <c r="D124" s="211" t="s">
        <v>39</v>
      </c>
      <c r="E124" s="72">
        <v>0.034444</v>
      </c>
      <c r="F124" s="518"/>
      <c r="G124" s="158">
        <f>E124*D123</f>
        <v>43.9453774</v>
      </c>
      <c r="H124" s="342"/>
      <c r="I124" s="522"/>
      <c r="J124" s="525"/>
    </row>
    <row r="125" spans="1:10" ht="45" customHeight="1">
      <c r="A125" s="351" t="s">
        <v>375</v>
      </c>
      <c r="B125" s="352"/>
      <c r="C125" s="352"/>
      <c r="D125" s="353"/>
      <c r="E125" s="209" t="s">
        <v>177</v>
      </c>
      <c r="F125" s="11" t="s">
        <v>61</v>
      </c>
      <c r="G125" s="335" t="s">
        <v>207</v>
      </c>
      <c r="H125" s="336"/>
      <c r="I125" s="275" t="s">
        <v>403</v>
      </c>
      <c r="J125" s="12" t="s">
        <v>73</v>
      </c>
    </row>
    <row r="126" spans="1:10" ht="77.25" customHeight="1">
      <c r="A126" s="3">
        <v>1</v>
      </c>
      <c r="B126" s="207" t="s">
        <v>115</v>
      </c>
      <c r="C126" s="316" t="s">
        <v>7</v>
      </c>
      <c r="D126" s="349">
        <f>Ангарск!D142</f>
        <v>91.28771928</v>
      </c>
      <c r="E126" s="183">
        <v>3.17</v>
      </c>
      <c r="F126" s="151">
        <f>E126*D126</f>
        <v>289.3820701176</v>
      </c>
      <c r="G126" s="318"/>
      <c r="H126" s="319"/>
      <c r="I126" s="300" t="str">
        <f>Ангарск!I142</f>
        <v>Приказ службы по тарифам Иркутской области                                       от 18.12.2020 № 455-спр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(ООО "Байкальская энергетическая компания",                       ИНН 3808229774),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20.12.2021                                                       № 79-421-спр)  </v>
      </c>
      <c r="J126" s="297" t="s">
        <v>295</v>
      </c>
    </row>
    <row r="127" spans="1:10" ht="77.25" customHeight="1">
      <c r="A127" s="2" t="s">
        <v>21</v>
      </c>
      <c r="B127" s="207" t="s">
        <v>116</v>
      </c>
      <c r="C127" s="318"/>
      <c r="D127" s="350"/>
      <c r="E127" s="183">
        <v>3.22</v>
      </c>
      <c r="F127" s="151">
        <f>E127*D126</f>
        <v>293.94645608160005</v>
      </c>
      <c r="G127" s="318"/>
      <c r="H127" s="319"/>
      <c r="I127" s="301"/>
      <c r="J127" s="298"/>
    </row>
    <row r="128" spans="1:10" ht="77.25" customHeight="1">
      <c r="A128" s="2" t="s">
        <v>18</v>
      </c>
      <c r="B128" s="172" t="s">
        <v>117</v>
      </c>
      <c r="C128" s="318"/>
      <c r="D128" s="350"/>
      <c r="E128" s="183">
        <v>3.28</v>
      </c>
      <c r="F128" s="151">
        <f>E128*D126</f>
        <v>299.4237192384</v>
      </c>
      <c r="G128" s="318"/>
      <c r="H128" s="319"/>
      <c r="I128" s="301"/>
      <c r="J128" s="298"/>
    </row>
    <row r="129" spans="1:10" ht="73.5" customHeight="1">
      <c r="A129" s="2" t="s">
        <v>23</v>
      </c>
      <c r="B129" s="172" t="s">
        <v>118</v>
      </c>
      <c r="C129" s="318"/>
      <c r="D129" s="350"/>
      <c r="E129" s="183">
        <v>1.68</v>
      </c>
      <c r="F129" s="151">
        <f>E129*D126</f>
        <v>153.3633683904</v>
      </c>
      <c r="G129" s="318"/>
      <c r="H129" s="319"/>
      <c r="I129" s="301"/>
      <c r="J129" s="298"/>
    </row>
    <row r="130" spans="1:10" ht="68.25" customHeight="1">
      <c r="A130" s="2" t="s">
        <v>19</v>
      </c>
      <c r="B130" s="207" t="s">
        <v>119</v>
      </c>
      <c r="C130" s="318"/>
      <c r="D130" s="350"/>
      <c r="E130" s="183">
        <v>2.62</v>
      </c>
      <c r="F130" s="151">
        <f>E130*D126</f>
        <v>239.1738245136</v>
      </c>
      <c r="G130" s="318"/>
      <c r="H130" s="319"/>
      <c r="I130" s="301"/>
      <c r="J130" s="298"/>
    </row>
    <row r="131" spans="1:10" ht="75.75" customHeight="1">
      <c r="A131" s="2" t="s">
        <v>205</v>
      </c>
      <c r="B131" s="207" t="s">
        <v>89</v>
      </c>
      <c r="C131" s="325"/>
      <c r="D131" s="194" t="s">
        <v>8</v>
      </c>
      <c r="E131" s="174">
        <v>1.9</v>
      </c>
      <c r="F131" s="152">
        <f>E131*D126</f>
        <v>173.446666632</v>
      </c>
      <c r="G131" s="325"/>
      <c r="H131" s="326"/>
      <c r="I131" s="302"/>
      <c r="J131" s="327"/>
    </row>
    <row r="132" spans="1:10" ht="78.75" customHeight="1">
      <c r="A132" s="2" t="s">
        <v>90</v>
      </c>
      <c r="B132" s="207" t="s">
        <v>120</v>
      </c>
      <c r="C132" s="292" t="s">
        <v>7</v>
      </c>
      <c r="D132" s="276">
        <f>D126</f>
        <v>91.28771928</v>
      </c>
      <c r="E132" s="13">
        <v>1.23</v>
      </c>
      <c r="F132" s="151">
        <f>E132*D126</f>
        <v>112.2838947144</v>
      </c>
      <c r="G132" s="316" t="s">
        <v>207</v>
      </c>
      <c r="H132" s="317"/>
      <c r="I132" s="512" t="s">
        <v>424</v>
      </c>
      <c r="J132" s="514" t="s">
        <v>365</v>
      </c>
    </row>
    <row r="133" spans="1:10" ht="103.5" customHeight="1" thickBot="1">
      <c r="A133" s="18" t="s">
        <v>91</v>
      </c>
      <c r="B133" s="208" t="s">
        <v>121</v>
      </c>
      <c r="C133" s="294"/>
      <c r="D133" s="196" t="s">
        <v>8</v>
      </c>
      <c r="E133" s="22">
        <v>2.15</v>
      </c>
      <c r="F133" s="153">
        <f>E133*D126</f>
        <v>196.268596452</v>
      </c>
      <c r="G133" s="320"/>
      <c r="H133" s="321"/>
      <c r="I133" s="513"/>
      <c r="J133" s="515"/>
    </row>
    <row r="134" spans="1:10" ht="47.25" customHeight="1">
      <c r="A134" s="351" t="s">
        <v>71</v>
      </c>
      <c r="B134" s="352"/>
      <c r="C134" s="352"/>
      <c r="D134" s="353"/>
      <c r="E134" s="209" t="s">
        <v>177</v>
      </c>
      <c r="F134" s="11" t="s">
        <v>61</v>
      </c>
      <c r="G134" s="335" t="s">
        <v>207</v>
      </c>
      <c r="H134" s="336"/>
      <c r="I134" s="271" t="s">
        <v>403</v>
      </c>
      <c r="J134" s="12" t="s">
        <v>73</v>
      </c>
    </row>
    <row r="135" spans="1:10" ht="79.5" customHeight="1">
      <c r="A135" s="190">
        <v>1</v>
      </c>
      <c r="B135" s="191" t="s">
        <v>115</v>
      </c>
      <c r="C135" s="293" t="s">
        <v>7</v>
      </c>
      <c r="D135" s="296">
        <v>17.13</v>
      </c>
      <c r="E135" s="163">
        <v>4.18</v>
      </c>
      <c r="F135" s="151">
        <f>E135*D135</f>
        <v>71.6034</v>
      </c>
      <c r="G135" s="318"/>
      <c r="H135" s="319"/>
      <c r="I135" s="300" t="s">
        <v>412</v>
      </c>
      <c r="J135" s="297" t="s">
        <v>296</v>
      </c>
    </row>
    <row r="136" spans="1:10" ht="79.5" customHeight="1">
      <c r="A136" s="2" t="s">
        <v>21</v>
      </c>
      <c r="B136" s="172" t="s">
        <v>116</v>
      </c>
      <c r="C136" s="293"/>
      <c r="D136" s="296"/>
      <c r="E136" s="174">
        <v>4.32</v>
      </c>
      <c r="F136" s="152">
        <f>E136*D135</f>
        <v>74.0016</v>
      </c>
      <c r="G136" s="318"/>
      <c r="H136" s="319"/>
      <c r="I136" s="301"/>
      <c r="J136" s="298"/>
    </row>
    <row r="137" spans="1:10" ht="76.5" customHeight="1">
      <c r="A137" s="2" t="s">
        <v>18</v>
      </c>
      <c r="B137" s="172" t="s">
        <v>117</v>
      </c>
      <c r="C137" s="293"/>
      <c r="D137" s="296"/>
      <c r="E137" s="183">
        <v>4.27</v>
      </c>
      <c r="F137" s="152">
        <f>E137*D135</f>
        <v>73.14509999999999</v>
      </c>
      <c r="G137" s="318"/>
      <c r="H137" s="319"/>
      <c r="I137" s="301"/>
      <c r="J137" s="298"/>
    </row>
    <row r="138" spans="1:10" ht="63.75">
      <c r="A138" s="2" t="s">
        <v>23</v>
      </c>
      <c r="B138" s="172" t="s">
        <v>118</v>
      </c>
      <c r="C138" s="293"/>
      <c r="D138" s="296"/>
      <c r="E138" s="183">
        <v>2.98</v>
      </c>
      <c r="F138" s="152">
        <f>E138*D135</f>
        <v>51.047399999999996</v>
      </c>
      <c r="G138" s="318"/>
      <c r="H138" s="319"/>
      <c r="I138" s="301"/>
      <c r="J138" s="298"/>
    </row>
    <row r="139" spans="1:10" ht="63.75">
      <c r="A139" s="2" t="s">
        <v>19</v>
      </c>
      <c r="B139" s="172" t="s">
        <v>119</v>
      </c>
      <c r="C139" s="293"/>
      <c r="D139" s="296"/>
      <c r="E139" s="183">
        <v>3.74</v>
      </c>
      <c r="F139" s="152">
        <f>E139*D135</f>
        <v>64.0662</v>
      </c>
      <c r="G139" s="318"/>
      <c r="H139" s="319"/>
      <c r="I139" s="301"/>
      <c r="J139" s="298"/>
    </row>
    <row r="140" spans="1:10" ht="87" customHeight="1">
      <c r="A140" s="2" t="s">
        <v>92</v>
      </c>
      <c r="B140" s="172" t="s">
        <v>122</v>
      </c>
      <c r="C140" s="293"/>
      <c r="D140" s="296"/>
      <c r="E140" s="183">
        <v>7.36</v>
      </c>
      <c r="F140" s="151">
        <f>E140*D135</f>
        <v>126.07679999999999</v>
      </c>
      <c r="G140" s="318"/>
      <c r="H140" s="319"/>
      <c r="I140" s="301"/>
      <c r="J140" s="298"/>
    </row>
    <row r="141" spans="1:10" ht="75.75" customHeight="1">
      <c r="A141" s="2" t="s">
        <v>93</v>
      </c>
      <c r="B141" s="172" t="s">
        <v>123</v>
      </c>
      <c r="C141" s="325"/>
      <c r="D141" s="16" t="s">
        <v>8</v>
      </c>
      <c r="E141" s="174">
        <v>7.46</v>
      </c>
      <c r="F141" s="151">
        <f>E141*D135</f>
        <v>127.78979999999999</v>
      </c>
      <c r="G141" s="325"/>
      <c r="H141" s="326"/>
      <c r="I141" s="302"/>
      <c r="J141" s="327"/>
    </row>
    <row r="142" spans="1:10" ht="78.75" customHeight="1">
      <c r="A142" s="2" t="s">
        <v>94</v>
      </c>
      <c r="B142" s="172" t="s">
        <v>124</v>
      </c>
      <c r="C142" s="292" t="s">
        <v>7</v>
      </c>
      <c r="D142" s="295">
        <f>D135</f>
        <v>17.13</v>
      </c>
      <c r="E142" s="14">
        <v>7.56</v>
      </c>
      <c r="F142" s="151">
        <f>E142*D135</f>
        <v>129.50279999999998</v>
      </c>
      <c r="G142" s="316" t="s">
        <v>207</v>
      </c>
      <c r="H142" s="317"/>
      <c r="I142" s="300" t="s">
        <v>413</v>
      </c>
      <c r="J142" s="297" t="s">
        <v>297</v>
      </c>
    </row>
    <row r="143" spans="1:10" ht="74.25" customHeight="1">
      <c r="A143" s="170" t="s">
        <v>95</v>
      </c>
      <c r="B143" s="172" t="s">
        <v>125</v>
      </c>
      <c r="C143" s="293"/>
      <c r="D143" s="296"/>
      <c r="E143" s="14">
        <v>7.16</v>
      </c>
      <c r="F143" s="151">
        <f>E143*D135</f>
        <v>122.65079999999999</v>
      </c>
      <c r="G143" s="318"/>
      <c r="H143" s="319"/>
      <c r="I143" s="301"/>
      <c r="J143" s="298"/>
    </row>
    <row r="144" spans="1:10" ht="66" customHeight="1">
      <c r="A144" s="2" t="s">
        <v>96</v>
      </c>
      <c r="B144" s="172" t="s">
        <v>126</v>
      </c>
      <c r="C144" s="293"/>
      <c r="D144" s="296"/>
      <c r="E144" s="14">
        <v>6.36</v>
      </c>
      <c r="F144" s="151">
        <f>E144*D135</f>
        <v>108.9468</v>
      </c>
      <c r="G144" s="318"/>
      <c r="H144" s="319"/>
      <c r="I144" s="301"/>
      <c r="J144" s="298"/>
    </row>
    <row r="145" spans="1:10" ht="51.75" customHeight="1">
      <c r="A145" s="2" t="s">
        <v>97</v>
      </c>
      <c r="B145" s="172" t="s">
        <v>98</v>
      </c>
      <c r="C145" s="293"/>
      <c r="D145" s="296"/>
      <c r="E145" s="14">
        <v>3.86</v>
      </c>
      <c r="F145" s="151">
        <f>E145*D135</f>
        <v>66.1218</v>
      </c>
      <c r="G145" s="318"/>
      <c r="H145" s="319"/>
      <c r="I145" s="301"/>
      <c r="J145" s="298"/>
    </row>
    <row r="146" spans="1:10" ht="63.75">
      <c r="A146" s="2" t="s">
        <v>99</v>
      </c>
      <c r="B146" s="172" t="s">
        <v>127</v>
      </c>
      <c r="C146" s="293"/>
      <c r="D146" s="296"/>
      <c r="E146" s="14">
        <v>3.15</v>
      </c>
      <c r="F146" s="151">
        <f>E146*D135</f>
        <v>53.9595</v>
      </c>
      <c r="G146" s="318"/>
      <c r="H146" s="319"/>
      <c r="I146" s="301"/>
      <c r="J146" s="298"/>
    </row>
    <row r="147" spans="1:10" ht="72.75" customHeight="1">
      <c r="A147" s="2" t="s">
        <v>100</v>
      </c>
      <c r="B147" s="207" t="s">
        <v>101</v>
      </c>
      <c r="C147" s="293"/>
      <c r="D147" s="296"/>
      <c r="E147" s="14">
        <v>5.02</v>
      </c>
      <c r="F147" s="151">
        <f>E147*D135</f>
        <v>85.99259999999998</v>
      </c>
      <c r="G147" s="318"/>
      <c r="H147" s="319"/>
      <c r="I147" s="301"/>
      <c r="J147" s="298"/>
    </row>
    <row r="148" spans="1:10" ht="63.75">
      <c r="A148" s="170" t="s">
        <v>102</v>
      </c>
      <c r="B148" s="172" t="s">
        <v>128</v>
      </c>
      <c r="C148" s="293"/>
      <c r="D148" s="296"/>
      <c r="E148" s="14">
        <v>1.72</v>
      </c>
      <c r="F148" s="151">
        <f>E148*D135</f>
        <v>29.4636</v>
      </c>
      <c r="G148" s="318"/>
      <c r="H148" s="319"/>
      <c r="I148" s="301"/>
      <c r="J148" s="298"/>
    </row>
    <row r="149" spans="1:10" ht="25.5">
      <c r="A149" s="170" t="s">
        <v>103</v>
      </c>
      <c r="B149" s="172" t="s">
        <v>104</v>
      </c>
      <c r="C149" s="293"/>
      <c r="D149" s="296"/>
      <c r="E149" s="14">
        <v>0.76</v>
      </c>
      <c r="F149" s="151">
        <f>E149*D135</f>
        <v>13.018799999999999</v>
      </c>
      <c r="G149" s="318"/>
      <c r="H149" s="319"/>
      <c r="I149" s="301"/>
      <c r="J149" s="298"/>
    </row>
    <row r="150" spans="1:10" ht="63.75">
      <c r="A150" s="2" t="s">
        <v>88</v>
      </c>
      <c r="B150" s="207" t="s">
        <v>89</v>
      </c>
      <c r="C150" s="293"/>
      <c r="D150" s="296"/>
      <c r="E150" s="14">
        <v>2.98</v>
      </c>
      <c r="F150" s="151">
        <f>E150*D135</f>
        <v>51.047399999999996</v>
      </c>
      <c r="G150" s="318"/>
      <c r="H150" s="319"/>
      <c r="I150" s="301"/>
      <c r="J150" s="298"/>
    </row>
    <row r="151" spans="1:10" ht="66" customHeight="1">
      <c r="A151" s="2" t="s">
        <v>90</v>
      </c>
      <c r="B151" s="207" t="s">
        <v>120</v>
      </c>
      <c r="C151" s="293"/>
      <c r="D151" s="296"/>
      <c r="E151" s="174">
        <v>2.62</v>
      </c>
      <c r="F151" s="151">
        <f>E151*D135</f>
        <v>44.8806</v>
      </c>
      <c r="G151" s="318"/>
      <c r="H151" s="319"/>
      <c r="I151" s="301"/>
      <c r="J151" s="298"/>
    </row>
    <row r="152" spans="1:10" ht="66.75" customHeight="1">
      <c r="A152" s="2" t="s">
        <v>105</v>
      </c>
      <c r="B152" s="172" t="s">
        <v>129</v>
      </c>
      <c r="C152" s="293"/>
      <c r="D152" s="296"/>
      <c r="E152" s="14">
        <v>3.86</v>
      </c>
      <c r="F152" s="151">
        <f>E152*D135</f>
        <v>66.1218</v>
      </c>
      <c r="G152" s="318"/>
      <c r="H152" s="319"/>
      <c r="I152" s="301"/>
      <c r="J152" s="298"/>
    </row>
    <row r="153" spans="1:10" ht="66.75" customHeight="1">
      <c r="A153" s="2" t="s">
        <v>106</v>
      </c>
      <c r="B153" s="207" t="s">
        <v>130</v>
      </c>
      <c r="C153" s="339"/>
      <c r="D153" s="166" t="s">
        <v>8</v>
      </c>
      <c r="E153" s="14">
        <v>3.1</v>
      </c>
      <c r="F153" s="151">
        <f>E153*D135</f>
        <v>53.103</v>
      </c>
      <c r="G153" s="325"/>
      <c r="H153" s="326"/>
      <c r="I153" s="302"/>
      <c r="J153" s="327"/>
    </row>
    <row r="154" spans="1:10" ht="69" customHeight="1">
      <c r="A154" s="2" t="s">
        <v>107</v>
      </c>
      <c r="B154" s="207" t="s">
        <v>131</v>
      </c>
      <c r="C154" s="292" t="s">
        <v>7</v>
      </c>
      <c r="D154" s="255">
        <f>D135</f>
        <v>17.13</v>
      </c>
      <c r="E154" s="14">
        <v>1.01</v>
      </c>
      <c r="F154" s="151">
        <f>E154*D135</f>
        <v>17.301299999999998</v>
      </c>
      <c r="G154" s="316" t="s">
        <v>207</v>
      </c>
      <c r="H154" s="317"/>
      <c r="I154" s="300" t="s">
        <v>414</v>
      </c>
      <c r="J154" s="297" t="s">
        <v>298</v>
      </c>
    </row>
    <row r="155" spans="1:10" ht="78" customHeight="1">
      <c r="A155" s="2" t="s">
        <v>91</v>
      </c>
      <c r="B155" s="172" t="s">
        <v>121</v>
      </c>
      <c r="C155" s="339"/>
      <c r="D155" s="166" t="s">
        <v>8</v>
      </c>
      <c r="E155" s="14">
        <v>3.44</v>
      </c>
      <c r="F155" s="151">
        <f>E155*D135</f>
        <v>58.9272</v>
      </c>
      <c r="G155" s="318"/>
      <c r="H155" s="319"/>
      <c r="I155" s="301"/>
      <c r="J155" s="298"/>
    </row>
    <row r="156" spans="1:10" ht="35.25" customHeight="1">
      <c r="A156" s="510" t="s">
        <v>221</v>
      </c>
      <c r="B156" s="345"/>
      <c r="C156" s="345"/>
      <c r="D156" s="346"/>
      <c r="E156" s="26"/>
      <c r="F156" s="27"/>
      <c r="G156" s="318"/>
      <c r="H156" s="319"/>
      <c r="I156" s="301"/>
      <c r="J156" s="298"/>
    </row>
    <row r="157" spans="1:10" ht="78.75" customHeight="1">
      <c r="A157" s="3" t="s">
        <v>184</v>
      </c>
      <c r="B157" s="207" t="s">
        <v>124</v>
      </c>
      <c r="C157" s="507" t="s">
        <v>7</v>
      </c>
      <c r="D157" s="505" t="s">
        <v>399</v>
      </c>
      <c r="E157" s="28" t="s">
        <v>145</v>
      </c>
      <c r="F157" s="167">
        <f>E157*D157</f>
        <v>25.0236</v>
      </c>
      <c r="G157" s="318"/>
      <c r="H157" s="319"/>
      <c r="I157" s="301"/>
      <c r="J157" s="298"/>
    </row>
    <row r="158" spans="1:10" ht="66.75" customHeight="1">
      <c r="A158" s="2" t="s">
        <v>96</v>
      </c>
      <c r="B158" s="172" t="s">
        <v>126</v>
      </c>
      <c r="C158" s="508"/>
      <c r="D158" s="506"/>
      <c r="E158" s="61" t="s">
        <v>146</v>
      </c>
      <c r="F158" s="151">
        <f>E158*D157</f>
        <v>21.0516</v>
      </c>
      <c r="G158" s="318"/>
      <c r="H158" s="319"/>
      <c r="I158" s="301"/>
      <c r="J158" s="298"/>
    </row>
    <row r="159" spans="1:11" ht="64.5" customHeight="1" thickBot="1">
      <c r="A159" s="18" t="s">
        <v>102</v>
      </c>
      <c r="B159" s="208" t="s">
        <v>128</v>
      </c>
      <c r="C159" s="509"/>
      <c r="D159" s="201" t="s">
        <v>8</v>
      </c>
      <c r="E159" s="62" t="s">
        <v>136</v>
      </c>
      <c r="F159" s="153">
        <f>E159*D157</f>
        <v>5.6932</v>
      </c>
      <c r="G159" s="320"/>
      <c r="H159" s="321"/>
      <c r="I159" s="315"/>
      <c r="J159" s="299"/>
      <c r="K159" s="50"/>
    </row>
    <row r="160" spans="1:10" ht="44.25" customHeight="1">
      <c r="A160" s="502" t="s">
        <v>72</v>
      </c>
      <c r="B160" s="503"/>
      <c r="C160" s="503"/>
      <c r="D160" s="392"/>
      <c r="E160" s="38" t="s">
        <v>6</v>
      </c>
      <c r="F160" s="11" t="s">
        <v>61</v>
      </c>
      <c r="G160" s="335" t="s">
        <v>207</v>
      </c>
      <c r="H160" s="336"/>
      <c r="I160" s="271" t="s">
        <v>403</v>
      </c>
      <c r="J160" s="12" t="s">
        <v>73</v>
      </c>
    </row>
    <row r="161" spans="1:10" ht="80.25" customHeight="1">
      <c r="A161" s="3">
        <v>1</v>
      </c>
      <c r="B161" s="172" t="s">
        <v>115</v>
      </c>
      <c r="C161" s="292" t="s">
        <v>7</v>
      </c>
      <c r="D161" s="295">
        <v>19.65</v>
      </c>
      <c r="E161" s="162">
        <v>7.35</v>
      </c>
      <c r="F161" s="151">
        <f>E161*D161</f>
        <v>144.42749999999998</v>
      </c>
      <c r="G161" s="318"/>
      <c r="H161" s="319"/>
      <c r="I161" s="300" t="s">
        <v>415</v>
      </c>
      <c r="J161" s="297" t="s">
        <v>299</v>
      </c>
    </row>
    <row r="162" spans="1:10" ht="81.75" customHeight="1">
      <c r="A162" s="2" t="s">
        <v>21</v>
      </c>
      <c r="B162" s="172" t="s">
        <v>116</v>
      </c>
      <c r="C162" s="293"/>
      <c r="D162" s="296"/>
      <c r="E162" s="14">
        <v>7.54</v>
      </c>
      <c r="F162" s="151">
        <f>E162*D161</f>
        <v>148.161</v>
      </c>
      <c r="G162" s="318"/>
      <c r="H162" s="319"/>
      <c r="I162" s="301"/>
      <c r="J162" s="298"/>
    </row>
    <row r="163" spans="1:10" ht="81" customHeight="1">
      <c r="A163" s="2" t="s">
        <v>18</v>
      </c>
      <c r="B163" s="172" t="s">
        <v>117</v>
      </c>
      <c r="C163" s="293"/>
      <c r="D163" s="296"/>
      <c r="E163" s="13">
        <v>7.55</v>
      </c>
      <c r="F163" s="151">
        <f>E163*D161</f>
        <v>148.3575</v>
      </c>
      <c r="G163" s="318"/>
      <c r="H163" s="319"/>
      <c r="I163" s="301"/>
      <c r="J163" s="298"/>
    </row>
    <row r="164" spans="1:10" ht="63.75" customHeight="1">
      <c r="A164" s="2" t="s">
        <v>23</v>
      </c>
      <c r="B164" s="172" t="s">
        <v>118</v>
      </c>
      <c r="C164" s="339"/>
      <c r="D164" s="166" t="s">
        <v>8</v>
      </c>
      <c r="E164" s="13">
        <v>4.66</v>
      </c>
      <c r="F164" s="151">
        <f>E164*D161</f>
        <v>91.569</v>
      </c>
      <c r="G164" s="325"/>
      <c r="H164" s="326"/>
      <c r="I164" s="302"/>
      <c r="J164" s="327"/>
    </row>
    <row r="165" spans="1:10" ht="63.75" customHeight="1">
      <c r="A165" s="2" t="s">
        <v>19</v>
      </c>
      <c r="B165" s="172" t="s">
        <v>119</v>
      </c>
      <c r="C165" s="292" t="s">
        <v>7</v>
      </c>
      <c r="D165" s="295">
        <f>D161</f>
        <v>19.65</v>
      </c>
      <c r="E165" s="13">
        <v>6.36</v>
      </c>
      <c r="F165" s="151">
        <f>E165*D161</f>
        <v>124.974</v>
      </c>
      <c r="G165" s="316" t="s">
        <v>207</v>
      </c>
      <c r="H165" s="317"/>
      <c r="I165" s="300" t="s">
        <v>416</v>
      </c>
      <c r="J165" s="297" t="s">
        <v>298</v>
      </c>
    </row>
    <row r="166" spans="1:10" ht="86.25" customHeight="1">
      <c r="A166" s="2" t="s">
        <v>92</v>
      </c>
      <c r="B166" s="172" t="s">
        <v>122</v>
      </c>
      <c r="C166" s="293"/>
      <c r="D166" s="348"/>
      <c r="E166" s="168">
        <v>7.36</v>
      </c>
      <c r="F166" s="151">
        <f>E166*D161</f>
        <v>144.624</v>
      </c>
      <c r="G166" s="318"/>
      <c r="H166" s="319"/>
      <c r="I166" s="301"/>
      <c r="J166" s="298"/>
    </row>
    <row r="167" spans="1:10" ht="80.25" customHeight="1">
      <c r="A167" s="2" t="s">
        <v>93</v>
      </c>
      <c r="B167" s="172" t="s">
        <v>123</v>
      </c>
      <c r="C167" s="293"/>
      <c r="D167" s="348"/>
      <c r="E167" s="173">
        <v>7.46</v>
      </c>
      <c r="F167" s="151">
        <f>E167*D161</f>
        <v>146.589</v>
      </c>
      <c r="G167" s="318"/>
      <c r="H167" s="319"/>
      <c r="I167" s="301"/>
      <c r="J167" s="298"/>
    </row>
    <row r="168" spans="1:10" ht="76.5" customHeight="1">
      <c r="A168" s="2" t="s">
        <v>94</v>
      </c>
      <c r="B168" s="172" t="s">
        <v>124</v>
      </c>
      <c r="C168" s="293"/>
      <c r="D168" s="348"/>
      <c r="E168" s="168">
        <v>7.56</v>
      </c>
      <c r="F168" s="151">
        <f>E168*D161</f>
        <v>148.55399999999997</v>
      </c>
      <c r="G168" s="318"/>
      <c r="H168" s="319"/>
      <c r="I168" s="301"/>
      <c r="J168" s="298"/>
    </row>
    <row r="169" spans="1:10" ht="76.5" customHeight="1">
      <c r="A169" s="2" t="s">
        <v>95</v>
      </c>
      <c r="B169" s="207" t="s">
        <v>125</v>
      </c>
      <c r="C169" s="293"/>
      <c r="D169" s="348"/>
      <c r="E169" s="168">
        <v>7.16</v>
      </c>
      <c r="F169" s="151">
        <f>E169*D161</f>
        <v>140.694</v>
      </c>
      <c r="G169" s="318"/>
      <c r="H169" s="319"/>
      <c r="I169" s="301"/>
      <c r="J169" s="298"/>
    </row>
    <row r="170" spans="1:10" ht="69" customHeight="1">
      <c r="A170" s="2" t="s">
        <v>96</v>
      </c>
      <c r="B170" s="172" t="s">
        <v>126</v>
      </c>
      <c r="C170" s="293"/>
      <c r="D170" s="348"/>
      <c r="E170" s="17">
        <v>6.36</v>
      </c>
      <c r="F170" s="151">
        <f>E170*D161</f>
        <v>124.974</v>
      </c>
      <c r="G170" s="318"/>
      <c r="H170" s="319"/>
      <c r="I170" s="301"/>
      <c r="J170" s="298"/>
    </row>
    <row r="171" spans="1:10" ht="51">
      <c r="A171" s="2" t="s">
        <v>97</v>
      </c>
      <c r="B171" s="172" t="s">
        <v>98</v>
      </c>
      <c r="C171" s="293"/>
      <c r="D171" s="348"/>
      <c r="E171" s="17">
        <v>3.86</v>
      </c>
      <c r="F171" s="151">
        <f>E171*D161</f>
        <v>75.84899999999999</v>
      </c>
      <c r="G171" s="318"/>
      <c r="H171" s="319"/>
      <c r="I171" s="301"/>
      <c r="J171" s="298"/>
    </row>
    <row r="172" spans="1:10" ht="63.75">
      <c r="A172" s="2" t="s">
        <v>99</v>
      </c>
      <c r="B172" s="172" t="s">
        <v>127</v>
      </c>
      <c r="C172" s="293"/>
      <c r="D172" s="348"/>
      <c r="E172" s="17">
        <v>3.15</v>
      </c>
      <c r="F172" s="151">
        <f>E172*D161</f>
        <v>61.897499999999994</v>
      </c>
      <c r="G172" s="318"/>
      <c r="H172" s="319"/>
      <c r="I172" s="301"/>
      <c r="J172" s="298"/>
    </row>
    <row r="173" spans="1:10" ht="63" customHeight="1">
      <c r="A173" s="170" t="s">
        <v>88</v>
      </c>
      <c r="B173" s="172" t="s">
        <v>89</v>
      </c>
      <c r="C173" s="293"/>
      <c r="D173" s="348"/>
      <c r="E173" s="173">
        <v>4.88</v>
      </c>
      <c r="F173" s="151">
        <f>E173*D161</f>
        <v>95.892</v>
      </c>
      <c r="G173" s="318"/>
      <c r="H173" s="319"/>
      <c r="I173" s="301"/>
      <c r="J173" s="298"/>
    </row>
    <row r="174" spans="1:10" ht="63.75">
      <c r="A174" s="2" t="s">
        <v>90</v>
      </c>
      <c r="B174" s="172" t="s">
        <v>120</v>
      </c>
      <c r="C174" s="293"/>
      <c r="D174" s="348"/>
      <c r="E174" s="14">
        <v>3.85</v>
      </c>
      <c r="F174" s="151">
        <f>E174*D161</f>
        <v>75.65249999999999</v>
      </c>
      <c r="G174" s="318"/>
      <c r="H174" s="319"/>
      <c r="I174" s="301"/>
      <c r="J174" s="298"/>
    </row>
    <row r="175" spans="1:10" ht="63.75">
      <c r="A175" s="2" t="s">
        <v>105</v>
      </c>
      <c r="B175" s="172" t="s">
        <v>129</v>
      </c>
      <c r="C175" s="339"/>
      <c r="D175" s="166" t="s">
        <v>8</v>
      </c>
      <c r="E175" s="14">
        <v>3.86</v>
      </c>
      <c r="F175" s="151">
        <f>E175*D161</f>
        <v>75.84899999999999</v>
      </c>
      <c r="G175" s="325"/>
      <c r="H175" s="326"/>
      <c r="I175" s="302"/>
      <c r="J175" s="327"/>
    </row>
    <row r="176" spans="1:10" ht="68.25" customHeight="1" thickBot="1">
      <c r="A176" s="18" t="s">
        <v>106</v>
      </c>
      <c r="B176" s="132" t="s">
        <v>130</v>
      </c>
      <c r="C176" s="29" t="s">
        <v>7</v>
      </c>
      <c r="D176" s="29" t="s">
        <v>454</v>
      </c>
      <c r="E176" s="150">
        <v>3.1</v>
      </c>
      <c r="F176" s="153">
        <f>E176*D161</f>
        <v>60.915</v>
      </c>
      <c r="G176" s="66"/>
      <c r="H176" s="67"/>
      <c r="I176" s="69"/>
      <c r="J176" s="68"/>
    </row>
    <row r="177" spans="1:11" ht="30.75" customHeight="1">
      <c r="A177" s="351" t="s">
        <v>9</v>
      </c>
      <c r="B177" s="352"/>
      <c r="C177" s="353"/>
      <c r="D177" s="504">
        <f>Ангарск!D192</f>
        <v>27.16</v>
      </c>
      <c r="E177" s="19" t="s">
        <v>144</v>
      </c>
      <c r="F177" s="19" t="s">
        <v>35</v>
      </c>
      <c r="G177" s="335" t="s">
        <v>24</v>
      </c>
      <c r="H177" s="336"/>
      <c r="I177" s="270" t="str">
        <f>Ангарск!I189</f>
        <v>с 01.07.2022 </v>
      </c>
      <c r="J177" s="12" t="s">
        <v>51</v>
      </c>
      <c r="K177" s="110"/>
    </row>
    <row r="178" spans="1:10" ht="31.5" customHeight="1">
      <c r="A178" s="286">
        <v>1</v>
      </c>
      <c r="B178" s="289" t="s">
        <v>11</v>
      </c>
      <c r="C178" s="316" t="s">
        <v>151</v>
      </c>
      <c r="D178" s="296"/>
      <c r="E178" s="511" t="s">
        <v>400</v>
      </c>
      <c r="F178" s="295">
        <f>D177*5.4</f>
        <v>146.66400000000002</v>
      </c>
      <c r="G178" s="318"/>
      <c r="H178" s="319"/>
      <c r="I178" s="280" t="str">
        <f>Ангарск!I193</f>
        <v>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78" s="499" t="s">
        <v>269</v>
      </c>
    </row>
    <row r="179" spans="1:10" ht="100.5" customHeight="1">
      <c r="A179" s="287"/>
      <c r="B179" s="290"/>
      <c r="C179" s="318"/>
      <c r="D179" s="296"/>
      <c r="E179" s="284"/>
      <c r="F179" s="296"/>
      <c r="G179" s="318"/>
      <c r="H179" s="319"/>
      <c r="I179" s="496"/>
      <c r="J179" s="500"/>
    </row>
    <row r="180" spans="1:10" ht="16.5" customHeight="1">
      <c r="A180" s="287"/>
      <c r="B180" s="290"/>
      <c r="C180" s="318"/>
      <c r="D180" s="296"/>
      <c r="E180" s="284"/>
      <c r="F180" s="296"/>
      <c r="G180" s="318"/>
      <c r="H180" s="319"/>
      <c r="I180" s="496"/>
      <c r="J180" s="500"/>
    </row>
    <row r="181" spans="1:14" ht="49.5" customHeight="1" thickBot="1">
      <c r="A181" s="288"/>
      <c r="B181" s="291"/>
      <c r="C181" s="294"/>
      <c r="D181" s="196" t="s">
        <v>58</v>
      </c>
      <c r="E181" s="285"/>
      <c r="F181" s="25" t="s">
        <v>183</v>
      </c>
      <c r="G181" s="320"/>
      <c r="H181" s="321"/>
      <c r="I181" s="281"/>
      <c r="J181" s="501"/>
      <c r="N181" s="45"/>
    </row>
    <row r="182" spans="1:10" ht="50.25" customHeight="1">
      <c r="A182" s="351" t="s">
        <v>12</v>
      </c>
      <c r="B182" s="352"/>
      <c r="C182" s="353"/>
      <c r="D182" s="19"/>
      <c r="E182" s="19" t="s">
        <v>182</v>
      </c>
      <c r="F182" s="20" t="s">
        <v>61</v>
      </c>
      <c r="G182" s="335" t="s">
        <v>207</v>
      </c>
      <c r="H182" s="336"/>
      <c r="I182" s="270" t="s">
        <v>403</v>
      </c>
      <c r="J182" s="12" t="s">
        <v>49</v>
      </c>
    </row>
    <row r="183" spans="1:11" ht="190.5" customHeight="1" thickBot="1">
      <c r="A183" s="6">
        <v>1</v>
      </c>
      <c r="B183" s="36" t="s">
        <v>15</v>
      </c>
      <c r="C183" s="29" t="s">
        <v>14</v>
      </c>
      <c r="D183" s="78" t="s">
        <v>455</v>
      </c>
      <c r="E183" s="30" t="s">
        <v>152</v>
      </c>
      <c r="F183" s="205" t="s">
        <v>152</v>
      </c>
      <c r="G183" s="320"/>
      <c r="H183" s="321"/>
      <c r="I183" s="37" t="s">
        <v>456</v>
      </c>
      <c r="J183" s="48" t="s">
        <v>376</v>
      </c>
      <c r="K183" s="79">
        <f>0.742/1.18*1.2</f>
        <v>0.7545762711864408</v>
      </c>
    </row>
    <row r="184" spans="1:10" ht="27" customHeight="1">
      <c r="A184" s="351" t="s">
        <v>40</v>
      </c>
      <c r="B184" s="352"/>
      <c r="C184" s="353"/>
      <c r="D184" s="31"/>
      <c r="E184" s="32"/>
      <c r="F184" s="197"/>
      <c r="G184" s="33"/>
      <c r="H184" s="34"/>
      <c r="I184" s="277">
        <v>44562</v>
      </c>
      <c r="J184" s="35"/>
    </row>
    <row r="185" spans="1:14" ht="173.25" customHeight="1" thickBot="1">
      <c r="A185" s="6">
        <v>1</v>
      </c>
      <c r="B185" s="36" t="s">
        <v>41</v>
      </c>
      <c r="C185" s="29" t="s">
        <v>135</v>
      </c>
      <c r="D185" s="78" t="s">
        <v>313</v>
      </c>
      <c r="E185" s="37" t="s">
        <v>43</v>
      </c>
      <c r="F185" s="184" t="s">
        <v>42</v>
      </c>
      <c r="G185" s="497" t="s">
        <v>43</v>
      </c>
      <c r="H185" s="498"/>
      <c r="I185" s="30" t="s">
        <v>377</v>
      </c>
      <c r="J185" s="5"/>
      <c r="K185" s="39" t="s">
        <v>219</v>
      </c>
      <c r="M185" s="86">
        <f>395.3/1.18*1.2</f>
        <v>402</v>
      </c>
      <c r="N185" s="85" t="s">
        <v>319</v>
      </c>
    </row>
    <row r="186" spans="1:13" ht="40.5" customHeight="1">
      <c r="A186" s="351" t="s">
        <v>308</v>
      </c>
      <c r="B186" s="352"/>
      <c r="C186" s="353"/>
      <c r="D186" s="77" t="s">
        <v>310</v>
      </c>
      <c r="E186" s="98" t="s">
        <v>320</v>
      </c>
      <c r="F186" s="38" t="str">
        <f>Ангарск!F199</f>
        <v>Размер платы                          за 1 чел. в мес. </v>
      </c>
      <c r="G186" s="335" t="s">
        <v>24</v>
      </c>
      <c r="H186" s="336"/>
      <c r="I186" s="270" t="str">
        <f>Ангарск!I199</f>
        <v>с 01.07.2022</v>
      </c>
      <c r="J186" s="1" t="str">
        <f>Ангарск!J199</f>
        <v> с 17.05.2021 </v>
      </c>
      <c r="M186" s="80"/>
    </row>
    <row r="187" spans="1:13" ht="228.75" customHeight="1">
      <c r="A187" s="3">
        <v>1</v>
      </c>
      <c r="B187" s="76" t="s">
        <v>309</v>
      </c>
      <c r="C187" s="13" t="s">
        <v>7</v>
      </c>
      <c r="D187" s="274" t="str">
        <f>Ангарск!D200</f>
        <v>517,13                 (с НДС)</v>
      </c>
      <c r="E187" s="222">
        <f>Ангарск!E200</f>
        <v>1.968</v>
      </c>
      <c r="F187" s="155">
        <f>Ангарск!F200</f>
        <v>84.80932</v>
      </c>
      <c r="G187" s="318"/>
      <c r="H187" s="319"/>
      <c r="I187" s="337" t="s">
        <v>457</v>
      </c>
      <c r="J187" s="219" t="str">
        <f>Ангарск!J200</f>
        <v>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87" s="80"/>
    </row>
    <row r="188" spans="1:13" ht="184.5" customHeight="1" thickBot="1">
      <c r="A188" s="6">
        <v>2</v>
      </c>
      <c r="B188" s="36" t="s">
        <v>311</v>
      </c>
      <c r="C188" s="29" t="s">
        <v>7</v>
      </c>
      <c r="D188" s="78" t="str">
        <f>Ангарск!D201</f>
        <v>517,13                        (с НДС)</v>
      </c>
      <c r="E188" s="99">
        <f>Ангарск!E201</f>
        <v>2.1</v>
      </c>
      <c r="F188" s="156">
        <f>Ангарск!F201</f>
        <v>90.49775</v>
      </c>
      <c r="G188" s="320"/>
      <c r="H188" s="321"/>
      <c r="I188" s="495"/>
      <c r="J188" s="82" t="str">
        <f>Ангарск!J201</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88" s="80"/>
    </row>
    <row r="189" spans="1:10" ht="21" customHeight="1">
      <c r="A189" s="389" t="s">
        <v>32</v>
      </c>
      <c r="B189" s="390"/>
      <c r="C189" s="390"/>
      <c r="D189" s="390"/>
      <c r="E189" s="390"/>
      <c r="F189" s="390"/>
      <c r="G189" s="390"/>
      <c r="H189" s="390"/>
      <c r="I189" s="390"/>
      <c r="J189" s="390"/>
    </row>
    <row r="190" spans="1:10" ht="15.75">
      <c r="A190" s="375" t="s">
        <v>65</v>
      </c>
      <c r="B190" s="375"/>
      <c r="C190" s="375"/>
      <c r="D190" s="375"/>
      <c r="E190" s="375"/>
      <c r="F190" s="375"/>
      <c r="G190" s="375"/>
      <c r="H190" s="375"/>
      <c r="I190" s="375"/>
      <c r="J190" s="375"/>
    </row>
    <row r="191" spans="1:10" ht="33" customHeight="1">
      <c r="A191" s="382" t="s">
        <v>170</v>
      </c>
      <c r="B191" s="382"/>
      <c r="C191" s="382"/>
      <c r="D191" s="382"/>
      <c r="E191" s="382"/>
      <c r="F191" s="382"/>
      <c r="G191" s="382"/>
      <c r="H191" s="382"/>
      <c r="I191" s="382"/>
      <c r="J191" s="382"/>
    </row>
    <row r="192" spans="1:10" ht="46.5" customHeight="1">
      <c r="A192" s="382" t="s">
        <v>210</v>
      </c>
      <c r="B192" s="382"/>
      <c r="C192" s="382"/>
      <c r="D192" s="382"/>
      <c r="E192" s="382"/>
      <c r="F192" s="382"/>
      <c r="G192" s="382"/>
      <c r="H192" s="382"/>
      <c r="I192" s="382"/>
      <c r="J192" s="382"/>
    </row>
    <row r="193" spans="1:10" ht="33.75" customHeight="1">
      <c r="A193" s="382" t="s">
        <v>435</v>
      </c>
      <c r="B193" s="382"/>
      <c r="C193" s="382"/>
      <c r="D193" s="382"/>
      <c r="E193" s="382"/>
      <c r="F193" s="382"/>
      <c r="G193" s="382"/>
      <c r="H193" s="382"/>
      <c r="I193" s="382"/>
      <c r="J193" s="382"/>
    </row>
    <row r="194" spans="1:10" ht="15.75">
      <c r="A194" s="382" t="s">
        <v>186</v>
      </c>
      <c r="B194" s="382"/>
      <c r="C194" s="382"/>
      <c r="D194" s="382"/>
      <c r="E194" s="382"/>
      <c r="F194" s="382"/>
      <c r="G194" s="382"/>
      <c r="H194" s="382"/>
      <c r="I194" s="382"/>
      <c r="J194" s="382"/>
    </row>
    <row r="195" spans="1:10" ht="15.75">
      <c r="A195" s="382" t="s">
        <v>178</v>
      </c>
      <c r="B195" s="382"/>
      <c r="C195" s="382"/>
      <c r="D195" s="382"/>
      <c r="E195" s="382"/>
      <c r="F195" s="382"/>
      <c r="G195" s="382"/>
      <c r="H195" s="382"/>
      <c r="I195" s="382"/>
      <c r="J195" s="382"/>
    </row>
    <row r="196" spans="1:10" ht="15.75">
      <c r="A196" s="375" t="s">
        <v>179</v>
      </c>
      <c r="B196" s="375"/>
      <c r="C196" s="375"/>
      <c r="D196" s="375"/>
      <c r="E196" s="375"/>
      <c r="F196" s="375"/>
      <c r="G196" s="375"/>
      <c r="H196" s="375"/>
      <c r="I196" s="375"/>
      <c r="J196" s="375"/>
    </row>
    <row r="197" spans="1:10" ht="47.25" customHeight="1">
      <c r="A197" s="382" t="s">
        <v>180</v>
      </c>
      <c r="B197" s="382"/>
      <c r="C197" s="382"/>
      <c r="D197" s="382"/>
      <c r="E197" s="382"/>
      <c r="F197" s="382"/>
      <c r="G197" s="382"/>
      <c r="H197" s="382"/>
      <c r="I197" s="382"/>
      <c r="J197" s="382"/>
    </row>
    <row r="198" spans="1:10" ht="47.25" customHeight="1">
      <c r="A198" s="385" t="s">
        <v>318</v>
      </c>
      <c r="B198" s="385"/>
      <c r="C198" s="385"/>
      <c r="D198" s="385"/>
      <c r="E198" s="385"/>
      <c r="F198" s="385"/>
      <c r="G198" s="385"/>
      <c r="H198" s="385"/>
      <c r="I198" s="385"/>
      <c r="J198" s="385"/>
    </row>
    <row r="199" ht="6.75" customHeight="1"/>
    <row r="200" spans="1:10" ht="17.25" customHeight="1">
      <c r="A200" s="387" t="s">
        <v>60</v>
      </c>
      <c r="B200" s="387"/>
      <c r="C200" s="387"/>
      <c r="D200" s="387"/>
      <c r="E200" s="387"/>
      <c r="F200" s="95"/>
      <c r="G200" s="46"/>
      <c r="H200" s="46"/>
      <c r="I200" s="388" t="s">
        <v>16</v>
      </c>
      <c r="J200" s="388"/>
    </row>
    <row r="201" spans="1:10" ht="15.75">
      <c r="A201" s="46"/>
      <c r="B201" s="46"/>
      <c r="C201" s="46"/>
      <c r="D201" s="46"/>
      <c r="E201" s="46"/>
      <c r="F201" s="46"/>
      <c r="G201" s="46"/>
      <c r="H201" s="46"/>
      <c r="I201" s="46"/>
      <c r="J201" s="46"/>
    </row>
    <row r="202" spans="1:10" ht="15.75">
      <c r="A202" s="387"/>
      <c r="B202" s="387"/>
      <c r="C202" s="387"/>
      <c r="D202" s="387"/>
      <c r="E202" s="387"/>
      <c r="F202" s="83"/>
      <c r="G202" s="46"/>
      <c r="H202" s="46"/>
      <c r="I202" s="46"/>
      <c r="J202" s="46"/>
    </row>
  </sheetData>
  <sheetProtection/>
  <mergeCells count="217">
    <mergeCell ref="B94:G94"/>
    <mergeCell ref="A89:I89"/>
    <mergeCell ref="B90:G90"/>
    <mergeCell ref="A84:A85"/>
    <mergeCell ref="B84:F85"/>
    <mergeCell ref="H120:H124"/>
    <mergeCell ref="B102:D102"/>
    <mergeCell ref="B122:D122"/>
    <mergeCell ref="B103:C103"/>
    <mergeCell ref="F101:F119"/>
    <mergeCell ref="H90:I90"/>
    <mergeCell ref="H92:I92"/>
    <mergeCell ref="B93:G93"/>
    <mergeCell ref="H93:I93"/>
    <mergeCell ref="J51:J59"/>
    <mergeCell ref="G60:I63"/>
    <mergeCell ref="J60:J63"/>
    <mergeCell ref="B56:D56"/>
    <mergeCell ref="B57:D57"/>
    <mergeCell ref="G65:G67"/>
    <mergeCell ref="H65:I65"/>
    <mergeCell ref="B65:F67"/>
    <mergeCell ref="J65:J85"/>
    <mergeCell ref="B69:F70"/>
    <mergeCell ref="B71:I71"/>
    <mergeCell ref="B75:F76"/>
    <mergeCell ref="B83:I83"/>
    <mergeCell ref="A75:A76"/>
    <mergeCell ref="B77:I77"/>
    <mergeCell ref="B72:F73"/>
    <mergeCell ref="B74:I74"/>
    <mergeCell ref="A78:A79"/>
    <mergeCell ref="B80:I80"/>
    <mergeCell ref="B78:F79"/>
    <mergeCell ref="A81:A82"/>
    <mergeCell ref="B81:F82"/>
    <mergeCell ref="B52:D52"/>
    <mergeCell ref="B58:D58"/>
    <mergeCell ref="B59:D59"/>
    <mergeCell ref="G52:I59"/>
    <mergeCell ref="A69:A70"/>
    <mergeCell ref="A72:A73"/>
    <mergeCell ref="B68:I68"/>
    <mergeCell ref="H66:I66"/>
    <mergeCell ref="I135:I141"/>
    <mergeCell ref="A134:D134"/>
    <mergeCell ref="B91:G91"/>
    <mergeCell ref="H91:I91"/>
    <mergeCell ref="B92:G92"/>
    <mergeCell ref="B62:D62"/>
    <mergeCell ref="B63:D63"/>
    <mergeCell ref="A65:A67"/>
    <mergeCell ref="C126:C131"/>
    <mergeCell ref="A97:J97"/>
    <mergeCell ref="F49:G49"/>
    <mergeCell ref="B53:D53"/>
    <mergeCell ref="H37:I49"/>
    <mergeCell ref="F38:G38"/>
    <mergeCell ref="B55:D55"/>
    <mergeCell ref="G51:I51"/>
    <mergeCell ref="F40:G40"/>
    <mergeCell ref="A45:A48"/>
    <mergeCell ref="A192:J192"/>
    <mergeCell ref="A64:I64"/>
    <mergeCell ref="A50:I50"/>
    <mergeCell ref="B51:D51"/>
    <mergeCell ref="B54:D54"/>
    <mergeCell ref="B60:D60"/>
    <mergeCell ref="B61:D61"/>
    <mergeCell ref="B95:G95"/>
    <mergeCell ref="C104:C119"/>
    <mergeCell ref="J90:J95"/>
    <mergeCell ref="B45:C48"/>
    <mergeCell ref="D45:D48"/>
    <mergeCell ref="F45:G45"/>
    <mergeCell ref="F46:G46"/>
    <mergeCell ref="F47:G47"/>
    <mergeCell ref="F48:G48"/>
    <mergeCell ref="H94:I94"/>
    <mergeCell ref="H95:I95"/>
    <mergeCell ref="B49:C49"/>
    <mergeCell ref="A41:A44"/>
    <mergeCell ref="B41:C44"/>
    <mergeCell ref="D41:D44"/>
    <mergeCell ref="F41:G41"/>
    <mergeCell ref="F42:G42"/>
    <mergeCell ref="F43:G43"/>
    <mergeCell ref="F44:G44"/>
    <mergeCell ref="A35:I35"/>
    <mergeCell ref="B36:C36"/>
    <mergeCell ref="F36:G36"/>
    <mergeCell ref="H36:I36"/>
    <mergeCell ref="J36:J49"/>
    <mergeCell ref="A37:A40"/>
    <mergeCell ref="B37:C40"/>
    <mergeCell ref="D37:D40"/>
    <mergeCell ref="F37:G37"/>
    <mergeCell ref="F39:G39"/>
    <mergeCell ref="A193:J193"/>
    <mergeCell ref="A194:J194"/>
    <mergeCell ref="A195:J195"/>
    <mergeCell ref="A198:J198"/>
    <mergeCell ref="A1:J1"/>
    <mergeCell ref="E2:G2"/>
    <mergeCell ref="A4:J4"/>
    <mergeCell ref="B6:G6"/>
    <mergeCell ref="H6:I6"/>
    <mergeCell ref="A7:G7"/>
    <mergeCell ref="F20:G20"/>
    <mergeCell ref="H20:I21"/>
    <mergeCell ref="A8:I8"/>
    <mergeCell ref="B9:G9"/>
    <mergeCell ref="H9:I9"/>
    <mergeCell ref="B10:G10"/>
    <mergeCell ref="B12:G12"/>
    <mergeCell ref="B14:G14"/>
    <mergeCell ref="B16:G16"/>
    <mergeCell ref="B13:G13"/>
    <mergeCell ref="A30:A33"/>
    <mergeCell ref="B30:C33"/>
    <mergeCell ref="B15:G15"/>
    <mergeCell ref="B17:G17"/>
    <mergeCell ref="A18:I18"/>
    <mergeCell ref="A19:I19"/>
    <mergeCell ref="A20:A21"/>
    <mergeCell ref="B20:C21"/>
    <mergeCell ref="D20:D21"/>
    <mergeCell ref="E20:E21"/>
    <mergeCell ref="J20:J34"/>
    <mergeCell ref="A22:A25"/>
    <mergeCell ref="B22:C25"/>
    <mergeCell ref="D22:D25"/>
    <mergeCell ref="H22:I34"/>
    <mergeCell ref="A26:A29"/>
    <mergeCell ref="B26:C29"/>
    <mergeCell ref="D30:D33"/>
    <mergeCell ref="B34:C34"/>
    <mergeCell ref="D26:D29"/>
    <mergeCell ref="E99:F99"/>
    <mergeCell ref="A100:J100"/>
    <mergeCell ref="C123:C124"/>
    <mergeCell ref="I121:I124"/>
    <mergeCell ref="J121:J124"/>
    <mergeCell ref="G120:G122"/>
    <mergeCell ref="D104:D118"/>
    <mergeCell ref="E101:E103"/>
    <mergeCell ref="J102:J119"/>
    <mergeCell ref="I102:I119"/>
    <mergeCell ref="F120:F124"/>
    <mergeCell ref="G132:H133"/>
    <mergeCell ref="A101:D101"/>
    <mergeCell ref="H101:H119"/>
    <mergeCell ref="C132:C133"/>
    <mergeCell ref="G101:G103"/>
    <mergeCell ref="B121:D121"/>
    <mergeCell ref="E120:E122"/>
    <mergeCell ref="A120:D120"/>
    <mergeCell ref="A202:E202"/>
    <mergeCell ref="A197:J197"/>
    <mergeCell ref="A200:E200"/>
    <mergeCell ref="I200:J200"/>
    <mergeCell ref="C178:C181"/>
    <mergeCell ref="C135:C141"/>
    <mergeCell ref="G134:H141"/>
    <mergeCell ref="A178:A181"/>
    <mergeCell ref="A182:C182"/>
    <mergeCell ref="G142:H153"/>
    <mergeCell ref="A196:J196"/>
    <mergeCell ref="J126:J131"/>
    <mergeCell ref="I126:I131"/>
    <mergeCell ref="A189:J189"/>
    <mergeCell ref="B178:B181"/>
    <mergeCell ref="J135:J141"/>
    <mergeCell ref="D135:D140"/>
    <mergeCell ref="I132:I133"/>
    <mergeCell ref="J132:J133"/>
    <mergeCell ref="A177:C177"/>
    <mergeCell ref="J8:J18"/>
    <mergeCell ref="A190:J190"/>
    <mergeCell ref="A191:J191"/>
    <mergeCell ref="G177:H181"/>
    <mergeCell ref="D126:D130"/>
    <mergeCell ref="E178:E181"/>
    <mergeCell ref="G125:H131"/>
    <mergeCell ref="C161:C164"/>
    <mergeCell ref="G186:H188"/>
    <mergeCell ref="A125:D125"/>
    <mergeCell ref="D161:D163"/>
    <mergeCell ref="J154:J159"/>
    <mergeCell ref="D142:D152"/>
    <mergeCell ref="D157:D158"/>
    <mergeCell ref="C154:C155"/>
    <mergeCell ref="C142:C153"/>
    <mergeCell ref="C157:C159"/>
    <mergeCell ref="A156:D156"/>
    <mergeCell ref="I142:I153"/>
    <mergeCell ref="I154:I159"/>
    <mergeCell ref="G182:H183"/>
    <mergeCell ref="J165:J175"/>
    <mergeCell ref="J161:J164"/>
    <mergeCell ref="J178:J181"/>
    <mergeCell ref="A184:C184"/>
    <mergeCell ref="G160:H164"/>
    <mergeCell ref="D165:D174"/>
    <mergeCell ref="A160:D160"/>
    <mergeCell ref="D177:D180"/>
    <mergeCell ref="F178:F180"/>
    <mergeCell ref="I187:I188"/>
    <mergeCell ref="C165:C175"/>
    <mergeCell ref="J142:J153"/>
    <mergeCell ref="G154:H159"/>
    <mergeCell ref="I161:I164"/>
    <mergeCell ref="G165:H175"/>
    <mergeCell ref="I165:I175"/>
    <mergeCell ref="I178:I181"/>
    <mergeCell ref="A186:C186"/>
    <mergeCell ref="G185:H185"/>
  </mergeCells>
  <printOptions/>
  <pageMargins left="0.8267716535433072" right="0.2362204724409449" top="0.5511811023622047" bottom="0.35433070866141736" header="0.31496062992125984" footer="0.31496062992125984"/>
  <pageSetup fitToHeight="11" horizontalDpi="600" verticalDpi="600" orientation="landscape" paperSize="9" scale="71" r:id="rId1"/>
  <rowBreaks count="4" manualBreakCount="4">
    <brk id="88" max="9" man="1"/>
    <brk id="119" max="9" man="1"/>
    <brk id="175" max="9" man="1"/>
    <brk id="185" max="9" man="1"/>
  </rowBreaks>
</worksheet>
</file>

<file path=xl/worksheets/sheet3.xml><?xml version="1.0" encoding="utf-8"?>
<worksheet xmlns="http://schemas.openxmlformats.org/spreadsheetml/2006/main" xmlns:r="http://schemas.openxmlformats.org/officeDocument/2006/relationships">
  <sheetPr>
    <tabColor rgb="FF00B0F0"/>
  </sheetPr>
  <dimension ref="A1:N100"/>
  <sheetViews>
    <sheetView view="pageBreakPreview" zoomScale="80" zoomScaleSheetLayoutView="80" zoomScalePageLayoutView="0" workbookViewId="0" topLeftCell="A93">
      <selection activeCell="G68" sqref="G68:H69"/>
    </sheetView>
  </sheetViews>
  <sheetFormatPr defaultColWidth="9.00390625" defaultRowHeight="12.75"/>
  <cols>
    <col min="1" max="1" width="5.625" style="39" customWidth="1"/>
    <col min="2" max="2" width="35.00390625" style="39" customWidth="1"/>
    <col min="3" max="3" width="10.25390625" style="39" customWidth="1"/>
    <col min="4" max="4" width="14.25390625" style="39" customWidth="1"/>
    <col min="5" max="5" width="14.87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14.00390625" style="39" customWidth="1"/>
    <col min="12" max="12" width="17.25390625" style="39" customWidth="1"/>
    <col min="13" max="16384" width="9.125" style="39" customWidth="1"/>
  </cols>
  <sheetData>
    <row r="1" spans="1:10" ht="29.25" customHeight="1">
      <c r="A1" s="411" t="s">
        <v>315</v>
      </c>
      <c r="B1" s="411"/>
      <c r="C1" s="411"/>
      <c r="D1" s="411"/>
      <c r="E1" s="411"/>
      <c r="F1" s="411"/>
      <c r="G1" s="411"/>
      <c r="H1" s="411"/>
      <c r="I1" s="411"/>
      <c r="J1" s="411"/>
    </row>
    <row r="2" spans="1:10" ht="17.25" customHeight="1">
      <c r="A2" s="252"/>
      <c r="B2" s="252"/>
      <c r="C2" s="252"/>
      <c r="D2" s="252"/>
      <c r="E2" s="411" t="s">
        <v>437</v>
      </c>
      <c r="F2" s="411"/>
      <c r="G2" s="411"/>
      <c r="H2" s="252"/>
      <c r="I2" s="252"/>
      <c r="J2" s="252"/>
    </row>
    <row r="3" spans="1:10" ht="21" customHeight="1" thickBot="1">
      <c r="A3" s="412" t="s">
        <v>148</v>
      </c>
      <c r="B3" s="412"/>
      <c r="C3" s="412"/>
      <c r="D3" s="412"/>
      <c r="E3" s="412"/>
      <c r="F3" s="412"/>
      <c r="G3" s="412"/>
      <c r="H3" s="412"/>
      <c r="I3" s="412"/>
      <c r="J3" s="412"/>
    </row>
    <row r="4" spans="1:10" ht="7.5" customHeight="1" thickBot="1">
      <c r="A4" s="253"/>
      <c r="B4" s="253"/>
      <c r="C4" s="253"/>
      <c r="D4" s="253"/>
      <c r="E4" s="253"/>
      <c r="F4" s="253"/>
      <c r="G4" s="253"/>
      <c r="H4" s="253"/>
      <c r="I4" s="253"/>
      <c r="J4" s="253"/>
    </row>
    <row r="5" spans="1:10" ht="63.75" customHeight="1" thickBot="1">
      <c r="A5" s="7" t="s">
        <v>0</v>
      </c>
      <c r="B5" s="418" t="s">
        <v>30</v>
      </c>
      <c r="C5" s="419"/>
      <c r="D5" s="419"/>
      <c r="E5" s="419"/>
      <c r="F5" s="419"/>
      <c r="G5" s="419"/>
      <c r="H5" s="413" t="s">
        <v>28</v>
      </c>
      <c r="I5" s="414"/>
      <c r="J5" s="8" t="s">
        <v>25</v>
      </c>
    </row>
    <row r="6" spans="1:10" ht="22.5" customHeight="1">
      <c r="A6" s="402" t="s">
        <v>149</v>
      </c>
      <c r="B6" s="403"/>
      <c r="C6" s="403"/>
      <c r="D6" s="403"/>
      <c r="E6" s="403"/>
      <c r="F6" s="403"/>
      <c r="G6" s="403"/>
      <c r="H6" s="403"/>
      <c r="I6" s="404"/>
      <c r="J6" s="4" t="s">
        <v>66</v>
      </c>
    </row>
    <row r="7" spans="1:12" ht="32.25" customHeight="1">
      <c r="A7" s="422" t="s">
        <v>147</v>
      </c>
      <c r="B7" s="423"/>
      <c r="C7" s="423"/>
      <c r="D7" s="423"/>
      <c r="E7" s="423"/>
      <c r="F7" s="423"/>
      <c r="G7" s="423"/>
      <c r="H7" s="423"/>
      <c r="I7" s="424"/>
      <c r="J7" s="573" t="s">
        <v>317</v>
      </c>
      <c r="K7" s="576"/>
      <c r="L7" s="577"/>
    </row>
    <row r="8" spans="1:12" ht="21" customHeight="1">
      <c r="A8" s="3">
        <v>1</v>
      </c>
      <c r="B8" s="357" t="s">
        <v>54</v>
      </c>
      <c r="C8" s="358"/>
      <c r="D8" s="358"/>
      <c r="E8" s="358"/>
      <c r="F8" s="358"/>
      <c r="G8" s="358"/>
      <c r="H8" s="420"/>
      <c r="I8" s="421"/>
      <c r="J8" s="574"/>
      <c r="K8" s="576"/>
      <c r="L8" s="577"/>
    </row>
    <row r="9" spans="1:12" ht="21" customHeight="1">
      <c r="A9" s="3" t="s">
        <v>132</v>
      </c>
      <c r="B9" s="357" t="s">
        <v>3</v>
      </c>
      <c r="C9" s="358"/>
      <c r="D9" s="358"/>
      <c r="E9" s="358"/>
      <c r="F9" s="358"/>
      <c r="G9" s="358"/>
      <c r="H9" s="420">
        <v>12.69</v>
      </c>
      <c r="I9" s="421"/>
      <c r="J9" s="574"/>
      <c r="K9" s="576"/>
      <c r="L9" s="577"/>
    </row>
    <row r="10" spans="1:12" ht="69" customHeight="1" thickBot="1">
      <c r="A10" s="429" t="s">
        <v>405</v>
      </c>
      <c r="B10" s="430"/>
      <c r="C10" s="430"/>
      <c r="D10" s="430"/>
      <c r="E10" s="430"/>
      <c r="F10" s="430"/>
      <c r="G10" s="430"/>
      <c r="H10" s="430"/>
      <c r="I10" s="431"/>
      <c r="J10" s="575"/>
      <c r="K10" s="576"/>
      <c r="L10" s="577"/>
    </row>
    <row r="11" spans="1:10" ht="24" customHeight="1">
      <c r="A11" s="422" t="s">
        <v>147</v>
      </c>
      <c r="B11" s="423"/>
      <c r="C11" s="423"/>
      <c r="D11" s="423"/>
      <c r="E11" s="423"/>
      <c r="F11" s="423"/>
      <c r="G11" s="423"/>
      <c r="H11" s="423"/>
      <c r="I11" s="424"/>
      <c r="J11" s="4" t="s">
        <v>403</v>
      </c>
    </row>
    <row r="12" spans="1:10" ht="45" customHeight="1" thickBot="1">
      <c r="A12" s="6">
        <v>1</v>
      </c>
      <c r="B12" s="400" t="s">
        <v>62</v>
      </c>
      <c r="C12" s="457"/>
      <c r="D12" s="457"/>
      <c r="E12" s="457"/>
      <c r="F12" s="457"/>
      <c r="G12" s="457"/>
      <c r="H12" s="578">
        <v>6.87</v>
      </c>
      <c r="I12" s="579"/>
      <c r="J12" s="254" t="s">
        <v>317</v>
      </c>
    </row>
    <row r="13" spans="1:10" ht="21.75" customHeight="1">
      <c r="A13" s="402" t="s">
        <v>37</v>
      </c>
      <c r="B13" s="403"/>
      <c r="C13" s="403"/>
      <c r="D13" s="403"/>
      <c r="E13" s="403"/>
      <c r="F13" s="403"/>
      <c r="G13" s="403"/>
      <c r="H13" s="403"/>
      <c r="I13" s="404"/>
      <c r="J13" s="4"/>
    </row>
    <row r="14" spans="1:10" ht="19.5" customHeight="1" thickBot="1">
      <c r="A14" s="582" t="s">
        <v>143</v>
      </c>
      <c r="B14" s="583"/>
      <c r="C14" s="583"/>
      <c r="D14" s="583"/>
      <c r="E14" s="583"/>
      <c r="F14" s="583"/>
      <c r="G14" s="583"/>
      <c r="H14" s="583"/>
      <c r="I14" s="584"/>
      <c r="J14" s="5"/>
    </row>
    <row r="15" spans="1:10" ht="26.25" customHeight="1">
      <c r="A15" s="402" t="s">
        <v>174</v>
      </c>
      <c r="B15" s="403"/>
      <c r="C15" s="403"/>
      <c r="D15" s="403"/>
      <c r="E15" s="403"/>
      <c r="F15" s="403"/>
      <c r="G15" s="403"/>
      <c r="H15" s="403"/>
      <c r="I15" s="404"/>
      <c r="J15" s="40" t="s">
        <v>155</v>
      </c>
    </row>
    <row r="16" spans="1:10" ht="29.25" customHeight="1">
      <c r="A16" s="425" t="s">
        <v>0</v>
      </c>
      <c r="B16" s="427" t="s">
        <v>74</v>
      </c>
      <c r="C16" s="428"/>
      <c r="D16" s="409" t="s">
        <v>34</v>
      </c>
      <c r="E16" s="409" t="s">
        <v>75</v>
      </c>
      <c r="F16" s="410" t="s">
        <v>76</v>
      </c>
      <c r="G16" s="410"/>
      <c r="H16" s="427" t="s">
        <v>169</v>
      </c>
      <c r="I16" s="428"/>
      <c r="J16" s="539" t="s">
        <v>300</v>
      </c>
    </row>
    <row r="17" spans="1:10" ht="28.5" customHeight="1">
      <c r="A17" s="426"/>
      <c r="B17" s="363"/>
      <c r="C17" s="365"/>
      <c r="D17" s="410"/>
      <c r="E17" s="410"/>
      <c r="F17" s="119" t="s">
        <v>77</v>
      </c>
      <c r="G17" s="119" t="s">
        <v>78</v>
      </c>
      <c r="H17" s="363"/>
      <c r="I17" s="365"/>
      <c r="J17" s="405"/>
    </row>
    <row r="18" spans="1:10" ht="41.25" customHeight="1">
      <c r="A18" s="286">
        <v>1</v>
      </c>
      <c r="B18" s="369" t="s">
        <v>109</v>
      </c>
      <c r="C18" s="370"/>
      <c r="D18" s="360" t="s">
        <v>140</v>
      </c>
      <c r="E18" s="127" t="s">
        <v>79</v>
      </c>
      <c r="F18" s="149">
        <v>0.03</v>
      </c>
      <c r="G18" s="149">
        <v>0.03</v>
      </c>
      <c r="H18" s="552" t="s">
        <v>134</v>
      </c>
      <c r="I18" s="553"/>
      <c r="J18" s="405"/>
    </row>
    <row r="19" spans="1:10" ht="41.25" customHeight="1">
      <c r="A19" s="287"/>
      <c r="B19" s="366"/>
      <c r="C19" s="368"/>
      <c r="D19" s="361"/>
      <c r="E19" s="127" t="s">
        <v>80</v>
      </c>
      <c r="F19" s="147">
        <v>0.032</v>
      </c>
      <c r="G19" s="147">
        <v>0.032</v>
      </c>
      <c r="H19" s="554"/>
      <c r="I19" s="555"/>
      <c r="J19" s="405"/>
    </row>
    <row r="20" spans="1:10" ht="41.25" customHeight="1">
      <c r="A20" s="287"/>
      <c r="B20" s="366"/>
      <c r="C20" s="368"/>
      <c r="D20" s="361"/>
      <c r="E20" s="127" t="s">
        <v>81</v>
      </c>
      <c r="F20" s="147">
        <v>0.037</v>
      </c>
      <c r="G20" s="147">
        <v>0.037</v>
      </c>
      <c r="H20" s="554"/>
      <c r="I20" s="555"/>
      <c r="J20" s="405"/>
    </row>
    <row r="21" spans="1:10" ht="39.75" customHeight="1" thickBot="1">
      <c r="A21" s="288"/>
      <c r="B21" s="580"/>
      <c r="C21" s="581"/>
      <c r="D21" s="384"/>
      <c r="E21" s="122" t="s">
        <v>82</v>
      </c>
      <c r="F21" s="148" t="s">
        <v>83</v>
      </c>
      <c r="G21" s="148" t="s">
        <v>83</v>
      </c>
      <c r="H21" s="556"/>
      <c r="I21" s="557"/>
      <c r="J21" s="406"/>
    </row>
    <row r="22" spans="1:10" ht="30.75" customHeight="1">
      <c r="A22" s="402" t="s">
        <v>175</v>
      </c>
      <c r="B22" s="403"/>
      <c r="C22" s="403"/>
      <c r="D22" s="403"/>
      <c r="E22" s="403"/>
      <c r="F22" s="403"/>
      <c r="G22" s="403"/>
      <c r="H22" s="403"/>
      <c r="I22" s="404"/>
      <c r="J22" s="160" t="s">
        <v>155</v>
      </c>
    </row>
    <row r="23" spans="1:10" ht="43.5" customHeight="1">
      <c r="A23" s="139" t="s">
        <v>0</v>
      </c>
      <c r="B23" s="410" t="s">
        <v>74</v>
      </c>
      <c r="C23" s="410"/>
      <c r="D23" s="130" t="s">
        <v>34</v>
      </c>
      <c r="E23" s="130" t="s">
        <v>75</v>
      </c>
      <c r="F23" s="410" t="s">
        <v>156</v>
      </c>
      <c r="G23" s="410"/>
      <c r="H23" s="410" t="s">
        <v>169</v>
      </c>
      <c r="I23" s="410"/>
      <c r="J23" s="558" t="s">
        <v>323</v>
      </c>
    </row>
    <row r="24" spans="1:10" ht="39.75" customHeight="1">
      <c r="A24" s="286">
        <v>1</v>
      </c>
      <c r="B24" s="560" t="s">
        <v>109</v>
      </c>
      <c r="C24" s="560"/>
      <c r="D24" s="550" t="s">
        <v>140</v>
      </c>
      <c r="E24" s="147" t="s">
        <v>79</v>
      </c>
      <c r="F24" s="551">
        <v>0.06</v>
      </c>
      <c r="G24" s="551"/>
      <c r="H24" s="552" t="s">
        <v>134</v>
      </c>
      <c r="I24" s="553"/>
      <c r="J24" s="558"/>
    </row>
    <row r="25" spans="1:10" ht="39" customHeight="1">
      <c r="A25" s="287"/>
      <c r="B25" s="560"/>
      <c r="C25" s="560"/>
      <c r="D25" s="550"/>
      <c r="E25" s="147" t="s">
        <v>80</v>
      </c>
      <c r="F25" s="550">
        <v>0.064</v>
      </c>
      <c r="G25" s="550"/>
      <c r="H25" s="554"/>
      <c r="I25" s="555"/>
      <c r="J25" s="558"/>
    </row>
    <row r="26" spans="1:10" ht="39.75" customHeight="1">
      <c r="A26" s="287"/>
      <c r="B26" s="560"/>
      <c r="C26" s="560"/>
      <c r="D26" s="550"/>
      <c r="E26" s="147" t="s">
        <v>81</v>
      </c>
      <c r="F26" s="550">
        <v>0.074</v>
      </c>
      <c r="G26" s="550"/>
      <c r="H26" s="554"/>
      <c r="I26" s="555"/>
      <c r="J26" s="558"/>
    </row>
    <row r="27" spans="1:10" ht="45.75" customHeight="1" thickBot="1">
      <c r="A27" s="288"/>
      <c r="B27" s="561"/>
      <c r="C27" s="561"/>
      <c r="D27" s="549"/>
      <c r="E27" s="148" t="s">
        <v>82</v>
      </c>
      <c r="F27" s="549" t="s">
        <v>83</v>
      </c>
      <c r="G27" s="549"/>
      <c r="H27" s="556"/>
      <c r="I27" s="557"/>
      <c r="J27" s="559"/>
    </row>
    <row r="28" spans="1:10" ht="48" customHeight="1">
      <c r="A28" s="393" t="s">
        <v>157</v>
      </c>
      <c r="B28" s="394"/>
      <c r="C28" s="394"/>
      <c r="D28" s="394"/>
      <c r="E28" s="394"/>
      <c r="F28" s="394"/>
      <c r="G28" s="394"/>
      <c r="H28" s="394"/>
      <c r="I28" s="394"/>
      <c r="J28" s="42" t="s">
        <v>301</v>
      </c>
    </row>
    <row r="29" spans="1:10" ht="32.25" customHeight="1">
      <c r="A29" s="51" t="s">
        <v>0</v>
      </c>
      <c r="B29" s="398" t="s">
        <v>74</v>
      </c>
      <c r="C29" s="570"/>
      <c r="D29" s="399"/>
      <c r="E29" s="119" t="s">
        <v>34</v>
      </c>
      <c r="F29" s="119" t="s">
        <v>159</v>
      </c>
      <c r="G29" s="398" t="s">
        <v>169</v>
      </c>
      <c r="H29" s="570"/>
      <c r="I29" s="399"/>
      <c r="J29" s="322" t="s">
        <v>378</v>
      </c>
    </row>
    <row r="30" spans="1:10" ht="40.5" customHeight="1">
      <c r="A30" s="3" t="s">
        <v>213</v>
      </c>
      <c r="B30" s="357" t="s">
        <v>214</v>
      </c>
      <c r="C30" s="358"/>
      <c r="D30" s="359"/>
      <c r="E30" s="147" t="s">
        <v>215</v>
      </c>
      <c r="F30" s="121">
        <v>2.52</v>
      </c>
      <c r="G30" s="532" t="s">
        <v>134</v>
      </c>
      <c r="H30" s="533"/>
      <c r="I30" s="534"/>
      <c r="J30" s="323"/>
    </row>
    <row r="31" spans="1:10" ht="40.5" customHeight="1">
      <c r="A31" s="3">
        <v>9</v>
      </c>
      <c r="B31" s="357" t="s">
        <v>166</v>
      </c>
      <c r="C31" s="358"/>
      <c r="D31" s="359"/>
      <c r="E31" s="147" t="s">
        <v>160</v>
      </c>
      <c r="F31" s="121">
        <v>0.72</v>
      </c>
      <c r="G31" s="308"/>
      <c r="H31" s="535"/>
      <c r="I31" s="309"/>
      <c r="J31" s="323"/>
    </row>
    <row r="32" spans="1:10" ht="41.25" customHeight="1">
      <c r="A32" s="123">
        <v>10</v>
      </c>
      <c r="B32" s="369" t="s">
        <v>167</v>
      </c>
      <c r="C32" s="531"/>
      <c r="D32" s="370"/>
      <c r="E32" s="121" t="s">
        <v>160</v>
      </c>
      <c r="F32" s="121">
        <v>2.45</v>
      </c>
      <c r="G32" s="308"/>
      <c r="H32" s="535"/>
      <c r="I32" s="309"/>
      <c r="J32" s="323"/>
    </row>
    <row r="33" spans="1:10" ht="40.5" customHeight="1">
      <c r="A33" s="3">
        <v>19</v>
      </c>
      <c r="B33" s="357" t="s">
        <v>229</v>
      </c>
      <c r="C33" s="358"/>
      <c r="D33" s="359"/>
      <c r="E33" s="147" t="s">
        <v>160</v>
      </c>
      <c r="F33" s="147">
        <v>1.67</v>
      </c>
      <c r="G33" s="308"/>
      <c r="H33" s="535"/>
      <c r="I33" s="309"/>
      <c r="J33" s="323"/>
    </row>
    <row r="34" spans="1:10" ht="39.75" customHeight="1">
      <c r="A34" s="123">
        <v>20</v>
      </c>
      <c r="B34" s="357" t="s">
        <v>230</v>
      </c>
      <c r="C34" s="358"/>
      <c r="D34" s="359"/>
      <c r="E34" s="147" t="s">
        <v>160</v>
      </c>
      <c r="F34" s="121">
        <v>1.64</v>
      </c>
      <c r="G34" s="308"/>
      <c r="H34" s="535"/>
      <c r="I34" s="309"/>
      <c r="J34" s="323"/>
    </row>
    <row r="35" spans="1:10" ht="40.5" customHeight="1">
      <c r="A35" s="123">
        <v>22</v>
      </c>
      <c r="B35" s="357" t="s">
        <v>232</v>
      </c>
      <c r="C35" s="358"/>
      <c r="D35" s="359"/>
      <c r="E35" s="147" t="s">
        <v>160</v>
      </c>
      <c r="F35" s="121">
        <v>1.77</v>
      </c>
      <c r="G35" s="308"/>
      <c r="H35" s="535"/>
      <c r="I35" s="309"/>
      <c r="J35" s="323"/>
    </row>
    <row r="36" spans="1:10" ht="54" customHeight="1">
      <c r="A36" s="123">
        <v>23</v>
      </c>
      <c r="B36" s="366" t="s">
        <v>233</v>
      </c>
      <c r="C36" s="367"/>
      <c r="D36" s="368"/>
      <c r="E36" s="147" t="s">
        <v>160</v>
      </c>
      <c r="F36" s="121">
        <v>1.85</v>
      </c>
      <c r="G36" s="308"/>
      <c r="H36" s="535"/>
      <c r="I36" s="309"/>
      <c r="J36" s="323"/>
    </row>
    <row r="37" spans="1:10" ht="53.25" customHeight="1" thickBot="1">
      <c r="A37" s="6">
        <v>24</v>
      </c>
      <c r="B37" s="400" t="s">
        <v>234</v>
      </c>
      <c r="C37" s="457"/>
      <c r="D37" s="401"/>
      <c r="E37" s="148" t="s">
        <v>160</v>
      </c>
      <c r="F37" s="148">
        <v>2.43</v>
      </c>
      <c r="G37" s="310"/>
      <c r="H37" s="545"/>
      <c r="I37" s="311"/>
      <c r="J37" s="324"/>
    </row>
    <row r="38" spans="1:10" ht="15" customHeight="1" thickBot="1">
      <c r="A38" s="97"/>
      <c r="B38" s="47"/>
      <c r="C38" s="47"/>
      <c r="D38" s="47"/>
      <c r="E38" s="97"/>
      <c r="F38" s="97"/>
      <c r="G38" s="96"/>
      <c r="H38" s="96"/>
      <c r="I38" s="96"/>
      <c r="J38" s="10"/>
    </row>
    <row r="39" spans="1:10" ht="37.5" customHeight="1">
      <c r="A39" s="488" t="s">
        <v>439</v>
      </c>
      <c r="B39" s="489"/>
      <c r="C39" s="489"/>
      <c r="D39" s="489"/>
      <c r="E39" s="489"/>
      <c r="F39" s="489"/>
      <c r="G39" s="489"/>
      <c r="H39" s="489"/>
      <c r="I39" s="490"/>
      <c r="J39" s="1" t="s">
        <v>390</v>
      </c>
    </row>
    <row r="40" spans="1:10" ht="28.5" customHeight="1">
      <c r="A40" s="491" t="s">
        <v>0</v>
      </c>
      <c r="B40" s="546" t="s">
        <v>241</v>
      </c>
      <c r="C40" s="466"/>
      <c r="D40" s="466"/>
      <c r="E40" s="466"/>
      <c r="F40" s="467"/>
      <c r="G40" s="360" t="s">
        <v>240</v>
      </c>
      <c r="H40" s="373" t="s">
        <v>322</v>
      </c>
      <c r="I40" s="374"/>
      <c r="J40" s="539" t="s">
        <v>458</v>
      </c>
    </row>
    <row r="41" spans="1:10" ht="16.5" customHeight="1">
      <c r="A41" s="492"/>
      <c r="B41" s="547"/>
      <c r="C41" s="468"/>
      <c r="D41" s="468"/>
      <c r="E41" s="468"/>
      <c r="F41" s="469"/>
      <c r="G41" s="361"/>
      <c r="H41" s="458" t="s">
        <v>237</v>
      </c>
      <c r="I41" s="459"/>
      <c r="J41" s="405"/>
    </row>
    <row r="42" spans="1:10" ht="36" customHeight="1">
      <c r="A42" s="493"/>
      <c r="B42" s="548"/>
      <c r="C42" s="470"/>
      <c r="D42" s="470"/>
      <c r="E42" s="470"/>
      <c r="F42" s="471"/>
      <c r="G42" s="362"/>
      <c r="H42" s="257" t="s">
        <v>238</v>
      </c>
      <c r="I42" s="102" t="s">
        <v>239</v>
      </c>
      <c r="J42" s="405"/>
    </row>
    <row r="43" spans="1:10" ht="18" customHeight="1">
      <c r="A43" s="2" t="s">
        <v>280</v>
      </c>
      <c r="B43" s="448" t="s">
        <v>257</v>
      </c>
      <c r="C43" s="449"/>
      <c r="D43" s="449"/>
      <c r="E43" s="449"/>
      <c r="F43" s="449"/>
      <c r="G43" s="449"/>
      <c r="H43" s="449"/>
      <c r="I43" s="450"/>
      <c r="J43" s="405"/>
    </row>
    <row r="44" spans="1:10" ht="16.5" customHeight="1">
      <c r="A44" s="464" t="s">
        <v>281</v>
      </c>
      <c r="B44" s="376" t="s">
        <v>270</v>
      </c>
      <c r="C44" s="377"/>
      <c r="D44" s="377"/>
      <c r="E44" s="377"/>
      <c r="F44" s="377"/>
      <c r="G44" s="103" t="s">
        <v>246</v>
      </c>
      <c r="H44" s="240">
        <v>7.1</v>
      </c>
      <c r="I44" s="242">
        <v>6.64</v>
      </c>
      <c r="J44" s="405"/>
    </row>
    <row r="45" spans="1:10" ht="16.5" customHeight="1">
      <c r="A45" s="465"/>
      <c r="B45" s="379"/>
      <c r="C45" s="380"/>
      <c r="D45" s="380"/>
      <c r="E45" s="380"/>
      <c r="F45" s="380"/>
      <c r="G45" s="106" t="s">
        <v>247</v>
      </c>
      <c r="H45" s="240">
        <v>6.87</v>
      </c>
      <c r="I45" s="242">
        <v>5.95</v>
      </c>
      <c r="J45" s="405"/>
    </row>
    <row r="46" spans="1:10" ht="18.75" customHeight="1">
      <c r="A46" s="2" t="s">
        <v>19</v>
      </c>
      <c r="B46" s="448" t="s">
        <v>258</v>
      </c>
      <c r="C46" s="449"/>
      <c r="D46" s="449"/>
      <c r="E46" s="449"/>
      <c r="F46" s="449"/>
      <c r="G46" s="449"/>
      <c r="H46" s="449"/>
      <c r="I46" s="450"/>
      <c r="J46" s="405"/>
    </row>
    <row r="47" spans="1:10" ht="16.5" customHeight="1">
      <c r="A47" s="464" t="s">
        <v>282</v>
      </c>
      <c r="B47" s="376" t="s">
        <v>270</v>
      </c>
      <c r="C47" s="377"/>
      <c r="D47" s="377"/>
      <c r="E47" s="377"/>
      <c r="F47" s="377"/>
      <c r="G47" s="103" t="s">
        <v>246</v>
      </c>
      <c r="H47" s="240">
        <v>6.87</v>
      </c>
      <c r="I47" s="242">
        <v>6.41</v>
      </c>
      <c r="J47" s="405"/>
    </row>
    <row r="48" spans="1:10" ht="16.5" customHeight="1">
      <c r="A48" s="465"/>
      <c r="B48" s="379"/>
      <c r="C48" s="380"/>
      <c r="D48" s="380"/>
      <c r="E48" s="380"/>
      <c r="F48" s="380"/>
      <c r="G48" s="106" t="s">
        <v>247</v>
      </c>
      <c r="H48" s="240">
        <v>6.64</v>
      </c>
      <c r="I48" s="242">
        <v>5.72</v>
      </c>
      <c r="J48" s="405"/>
    </row>
    <row r="49" spans="1:10" ht="18.75" customHeight="1">
      <c r="A49" s="2" t="s">
        <v>92</v>
      </c>
      <c r="B49" s="448" t="s">
        <v>261</v>
      </c>
      <c r="C49" s="449"/>
      <c r="D49" s="449"/>
      <c r="E49" s="449"/>
      <c r="F49" s="449"/>
      <c r="G49" s="449"/>
      <c r="H49" s="449"/>
      <c r="I49" s="450"/>
      <c r="J49" s="405"/>
    </row>
    <row r="50" spans="1:10" ht="16.5" customHeight="1">
      <c r="A50" s="464" t="s">
        <v>283</v>
      </c>
      <c r="B50" s="376" t="s">
        <v>270</v>
      </c>
      <c r="C50" s="377"/>
      <c r="D50" s="377"/>
      <c r="E50" s="377"/>
      <c r="F50" s="377"/>
      <c r="G50" s="103" t="s">
        <v>246</v>
      </c>
      <c r="H50" s="240">
        <v>6.64</v>
      </c>
      <c r="I50" s="242">
        <v>6.18</v>
      </c>
      <c r="J50" s="405"/>
    </row>
    <row r="51" spans="1:10" ht="16.5" customHeight="1" thickBot="1">
      <c r="A51" s="472"/>
      <c r="B51" s="485"/>
      <c r="C51" s="486"/>
      <c r="D51" s="486"/>
      <c r="E51" s="486"/>
      <c r="F51" s="486"/>
      <c r="G51" s="107" t="s">
        <v>247</v>
      </c>
      <c r="H51" s="243">
        <v>6.41</v>
      </c>
      <c r="I51" s="244">
        <v>5.5</v>
      </c>
      <c r="J51" s="406"/>
    </row>
    <row r="52" spans="1:6" ht="16.5" customHeight="1" hidden="1">
      <c r="A52" s="97"/>
      <c r="B52" s="47"/>
      <c r="C52" s="92"/>
      <c r="D52" s="92"/>
      <c r="E52" s="92"/>
      <c r="F52" s="97"/>
    </row>
    <row r="53" spans="1:6" ht="16.5" customHeight="1" hidden="1">
      <c r="A53" s="97"/>
      <c r="B53" s="47"/>
      <c r="C53" s="92"/>
      <c r="D53" s="92"/>
      <c r="E53" s="92"/>
      <c r="F53" s="97"/>
    </row>
    <row r="54" spans="1:6" ht="16.5" customHeight="1" hidden="1">
      <c r="A54" s="97"/>
      <c r="B54" s="47"/>
      <c r="C54" s="92"/>
      <c r="D54" s="92"/>
      <c r="E54" s="92"/>
      <c r="F54" s="97"/>
    </row>
    <row r="55" spans="1:6" ht="16.5" customHeight="1" hidden="1">
      <c r="A55" s="97"/>
      <c r="B55" s="47"/>
      <c r="C55" s="92"/>
      <c r="D55" s="92"/>
      <c r="E55" s="92"/>
      <c r="F55" s="97"/>
    </row>
    <row r="56" spans="1:6" ht="16.5" customHeight="1" hidden="1">
      <c r="A56" s="97"/>
      <c r="B56" s="47"/>
      <c r="C56" s="92"/>
      <c r="D56" s="92"/>
      <c r="E56" s="92"/>
      <c r="F56" s="97"/>
    </row>
    <row r="57" spans="1:6" ht="10.5" customHeight="1">
      <c r="A57" s="97"/>
      <c r="B57" s="47"/>
      <c r="C57" s="92"/>
      <c r="D57" s="92"/>
      <c r="E57" s="92"/>
      <c r="F57" s="97"/>
    </row>
    <row r="58" spans="1:10" ht="22.5" customHeight="1">
      <c r="A58" s="444" t="s">
        <v>31</v>
      </c>
      <c r="B58" s="444"/>
      <c r="C58" s="444"/>
      <c r="D58" s="444"/>
      <c r="E58" s="444"/>
      <c r="F58" s="444"/>
      <c r="G58" s="444"/>
      <c r="H58" s="444"/>
      <c r="I58" s="444"/>
      <c r="J58" s="444"/>
    </row>
    <row r="59" ht="10.5" customHeight="1" thickBot="1"/>
    <row r="60" spans="1:10" ht="65.25" customHeight="1" thickBot="1">
      <c r="A60" s="7" t="s">
        <v>0</v>
      </c>
      <c r="B60" s="135" t="s">
        <v>27</v>
      </c>
      <c r="C60" s="135" t="s">
        <v>34</v>
      </c>
      <c r="D60" s="136" t="s">
        <v>1</v>
      </c>
      <c r="E60" s="473" t="s">
        <v>47</v>
      </c>
      <c r="F60" s="473"/>
      <c r="G60" s="135" t="s">
        <v>113</v>
      </c>
      <c r="H60" s="135" t="s">
        <v>187</v>
      </c>
      <c r="I60" s="137" t="s">
        <v>25</v>
      </c>
      <c r="J60" s="44" t="s">
        <v>26</v>
      </c>
    </row>
    <row r="61" spans="1:11" ht="72.75" customHeight="1" thickBot="1">
      <c r="A61" s="481" t="s">
        <v>383</v>
      </c>
      <c r="B61" s="482"/>
      <c r="C61" s="482"/>
      <c r="D61" s="482"/>
      <c r="E61" s="482"/>
      <c r="F61" s="482"/>
      <c r="G61" s="482"/>
      <c r="H61" s="482"/>
      <c r="I61" s="482"/>
      <c r="J61" s="483"/>
      <c r="K61" s="49"/>
    </row>
    <row r="62" spans="1:10" ht="33.75" customHeight="1">
      <c r="A62" s="351" t="s">
        <v>366</v>
      </c>
      <c r="B62" s="352"/>
      <c r="C62" s="352"/>
      <c r="D62" s="353"/>
      <c r="E62" s="480" t="s">
        <v>347</v>
      </c>
      <c r="F62" s="562" t="s">
        <v>470</v>
      </c>
      <c r="G62" s="475" t="s">
        <v>4</v>
      </c>
      <c r="H62" s="340" t="s">
        <v>114</v>
      </c>
      <c r="I62" s="275" t="s">
        <v>403</v>
      </c>
      <c r="J62" s="23">
        <v>44197</v>
      </c>
    </row>
    <row r="63" spans="1:11" ht="49.5" customHeight="1">
      <c r="A63" s="51">
        <v>1</v>
      </c>
      <c r="B63" s="344" t="s">
        <v>363</v>
      </c>
      <c r="C63" s="345"/>
      <c r="D63" s="346"/>
      <c r="E63" s="409"/>
      <c r="F63" s="563"/>
      <c r="G63" s="476"/>
      <c r="H63" s="341"/>
      <c r="I63" s="300" t="s">
        <v>426</v>
      </c>
      <c r="J63" s="282" t="s">
        <v>386</v>
      </c>
      <c r="K63" s="63">
        <f>0.02702*12/9</f>
        <v>0.036026666666666665</v>
      </c>
    </row>
    <row r="64" spans="1:10" ht="22.5" customHeight="1">
      <c r="A64" s="114" t="s">
        <v>243</v>
      </c>
      <c r="B64" s="344" t="s">
        <v>339</v>
      </c>
      <c r="C64" s="345"/>
      <c r="D64" s="565"/>
      <c r="E64" s="410"/>
      <c r="F64" s="563"/>
      <c r="G64" s="477"/>
      <c r="H64" s="341"/>
      <c r="I64" s="301"/>
      <c r="J64" s="305"/>
    </row>
    <row r="65" spans="1:10" ht="67.5" customHeight="1">
      <c r="A65" s="226" t="s">
        <v>348</v>
      </c>
      <c r="B65" s="13" t="s">
        <v>333</v>
      </c>
      <c r="C65" s="316" t="s">
        <v>5</v>
      </c>
      <c r="D65" s="571">
        <v>886.66</v>
      </c>
      <c r="E65" s="228">
        <v>0.03603</v>
      </c>
      <c r="F65" s="563"/>
      <c r="G65" s="115">
        <f>E65*D65</f>
        <v>31.9463598</v>
      </c>
      <c r="H65" s="341"/>
      <c r="I65" s="301"/>
      <c r="J65" s="305"/>
    </row>
    <row r="66" spans="1:11" ht="67.5" customHeight="1">
      <c r="A66" s="2" t="s">
        <v>349</v>
      </c>
      <c r="B66" s="13" t="s">
        <v>334</v>
      </c>
      <c r="C66" s="318"/>
      <c r="D66" s="572"/>
      <c r="E66" s="228">
        <v>0.03603</v>
      </c>
      <c r="F66" s="563"/>
      <c r="G66" s="115">
        <f>E66*D65</f>
        <v>31.9463598</v>
      </c>
      <c r="H66" s="341"/>
      <c r="I66" s="301"/>
      <c r="J66" s="305"/>
      <c r="K66" s="117"/>
    </row>
    <row r="67" spans="1:10" ht="72.75" customHeight="1" thickBot="1">
      <c r="A67" s="18" t="s">
        <v>350</v>
      </c>
      <c r="B67" s="29" t="s">
        <v>335</v>
      </c>
      <c r="C67" s="320"/>
      <c r="D67" s="229" t="s">
        <v>8</v>
      </c>
      <c r="E67" s="230">
        <v>0.03603</v>
      </c>
      <c r="F67" s="564"/>
      <c r="G67" s="158">
        <f>E67*D65</f>
        <v>31.9463598</v>
      </c>
      <c r="H67" s="342"/>
      <c r="I67" s="315"/>
      <c r="J67" s="283"/>
    </row>
    <row r="68" spans="1:10" ht="45.75" customHeight="1">
      <c r="A68" s="351" t="s">
        <v>44</v>
      </c>
      <c r="B68" s="352"/>
      <c r="C68" s="352"/>
      <c r="D68" s="353"/>
      <c r="E68" s="231" t="s">
        <v>188</v>
      </c>
      <c r="F68" s="11" t="s">
        <v>61</v>
      </c>
      <c r="G68" s="306" t="s">
        <v>207</v>
      </c>
      <c r="H68" s="307"/>
      <c r="I68" s="271" t="s">
        <v>403</v>
      </c>
      <c r="J68" s="12" t="s">
        <v>73</v>
      </c>
    </row>
    <row r="69" spans="1:12" ht="258.75" customHeight="1" thickBot="1">
      <c r="A69" s="18" t="s">
        <v>216</v>
      </c>
      <c r="B69" s="227" t="s">
        <v>116</v>
      </c>
      <c r="C69" s="29" t="s">
        <v>7</v>
      </c>
      <c r="D69" s="156" t="s">
        <v>459</v>
      </c>
      <c r="E69" s="29">
        <v>3.22</v>
      </c>
      <c r="F69" s="153">
        <f>K69*E69</f>
        <v>181.2150600512</v>
      </c>
      <c r="G69" s="310"/>
      <c r="H69" s="311"/>
      <c r="I69" s="89" t="s">
        <v>428</v>
      </c>
      <c r="J69" s="5" t="s">
        <v>295</v>
      </c>
      <c r="K69" s="260">
        <f>D65*0.052656+9.59</f>
        <v>56.277968959999995</v>
      </c>
      <c r="L69" s="112"/>
    </row>
    <row r="70" spans="1:10" ht="45" customHeight="1">
      <c r="A70" s="351" t="s">
        <v>45</v>
      </c>
      <c r="B70" s="352"/>
      <c r="C70" s="352"/>
      <c r="D70" s="353"/>
      <c r="E70" s="38" t="s">
        <v>188</v>
      </c>
      <c r="F70" s="11" t="s">
        <v>61</v>
      </c>
      <c r="G70" s="306" t="s">
        <v>207</v>
      </c>
      <c r="H70" s="307"/>
      <c r="I70" s="271" t="s">
        <v>408</v>
      </c>
      <c r="J70" s="12" t="s">
        <v>73</v>
      </c>
    </row>
    <row r="71" spans="1:11" ht="197.25" customHeight="1" thickBot="1">
      <c r="A71" s="18" t="s">
        <v>216</v>
      </c>
      <c r="B71" s="227" t="s">
        <v>116</v>
      </c>
      <c r="C71" s="29" t="s">
        <v>7</v>
      </c>
      <c r="D71" s="153" t="s">
        <v>460</v>
      </c>
      <c r="E71" s="22">
        <v>4.32</v>
      </c>
      <c r="F71" s="278">
        <f>K71*E71</f>
        <v>41.5584</v>
      </c>
      <c r="G71" s="310"/>
      <c r="H71" s="311"/>
      <c r="I71" s="111" t="s">
        <v>427</v>
      </c>
      <c r="J71" s="5" t="s">
        <v>290</v>
      </c>
      <c r="K71" s="260">
        <v>9.62</v>
      </c>
    </row>
    <row r="72" spans="1:10" ht="45" customHeight="1">
      <c r="A72" s="351" t="s">
        <v>46</v>
      </c>
      <c r="B72" s="352"/>
      <c r="C72" s="352"/>
      <c r="D72" s="353"/>
      <c r="E72" s="38" t="s">
        <v>6</v>
      </c>
      <c r="F72" s="11" t="s">
        <v>61</v>
      </c>
      <c r="G72" s="306" t="s">
        <v>207</v>
      </c>
      <c r="H72" s="307"/>
      <c r="I72" s="271" t="s">
        <v>403</v>
      </c>
      <c r="J72" s="12" t="s">
        <v>73</v>
      </c>
    </row>
    <row r="73" spans="1:11" ht="164.25" customHeight="1" thickBot="1">
      <c r="A73" s="18" t="s">
        <v>216</v>
      </c>
      <c r="B73" s="227" t="s">
        <v>116</v>
      </c>
      <c r="C73" s="29" t="s">
        <v>7</v>
      </c>
      <c r="D73" s="279" t="s">
        <v>461</v>
      </c>
      <c r="E73" s="202">
        <v>7.54</v>
      </c>
      <c r="F73" s="153">
        <f>K73*E73</f>
        <v>33.251400000000004</v>
      </c>
      <c r="G73" s="310"/>
      <c r="H73" s="311"/>
      <c r="I73" s="111" t="s">
        <v>427</v>
      </c>
      <c r="J73" s="52" t="s">
        <v>87</v>
      </c>
      <c r="K73" s="260">
        <v>4.41</v>
      </c>
    </row>
    <row r="74" spans="1:11" ht="31.5" customHeight="1">
      <c r="A74" s="351" t="s">
        <v>9</v>
      </c>
      <c r="B74" s="352"/>
      <c r="C74" s="353"/>
      <c r="D74" s="504">
        <f>Ангарск!D192</f>
        <v>27.16</v>
      </c>
      <c r="E74" s="19" t="s">
        <v>17</v>
      </c>
      <c r="F74" s="19" t="s">
        <v>35</v>
      </c>
      <c r="G74" s="335" t="s">
        <v>24</v>
      </c>
      <c r="H74" s="336"/>
      <c r="I74" s="270" t="str">
        <f>Ангарск!I192</f>
        <v>с 01.07.2022 </v>
      </c>
      <c r="J74" s="12" t="s">
        <v>51</v>
      </c>
      <c r="K74" s="110"/>
    </row>
    <row r="75" spans="1:10" ht="135" customHeight="1">
      <c r="A75" s="188">
        <v>1</v>
      </c>
      <c r="B75" s="53" t="s">
        <v>11</v>
      </c>
      <c r="C75" s="164" t="s">
        <v>151</v>
      </c>
      <c r="D75" s="296"/>
      <c r="E75" s="566" t="s">
        <v>59</v>
      </c>
      <c r="F75" s="225">
        <f>D74*5.4</f>
        <v>146.66400000000002</v>
      </c>
      <c r="G75" s="318"/>
      <c r="H75" s="319"/>
      <c r="I75" s="496" t="str">
        <f>Ангарск!I193</f>
        <v>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75" s="323" t="s">
        <v>277</v>
      </c>
    </row>
    <row r="76" spans="1:10" ht="30" customHeight="1">
      <c r="A76" s="54"/>
      <c r="B76" s="55"/>
      <c r="C76" s="55"/>
      <c r="D76" s="567" t="s">
        <v>58</v>
      </c>
      <c r="E76" s="567"/>
      <c r="F76" s="585" t="s">
        <v>150</v>
      </c>
      <c r="G76" s="318"/>
      <c r="H76" s="319"/>
      <c r="I76" s="569"/>
      <c r="J76" s="323"/>
    </row>
    <row r="77" spans="1:14" ht="34.5" customHeight="1" thickBot="1">
      <c r="A77" s="56"/>
      <c r="B77" s="57"/>
      <c r="C77" s="57"/>
      <c r="D77" s="568"/>
      <c r="E77" s="568"/>
      <c r="F77" s="586"/>
      <c r="G77" s="320"/>
      <c r="H77" s="321"/>
      <c r="I77" s="281"/>
      <c r="J77" s="324"/>
      <c r="N77" s="45"/>
    </row>
    <row r="78" spans="1:10" ht="49.5" customHeight="1">
      <c r="A78" s="351" t="s">
        <v>12</v>
      </c>
      <c r="B78" s="352"/>
      <c r="C78" s="353"/>
      <c r="D78" s="19"/>
      <c r="E78" s="19" t="s">
        <v>189</v>
      </c>
      <c r="F78" s="20" t="s">
        <v>61</v>
      </c>
      <c r="G78" s="306" t="s">
        <v>207</v>
      </c>
      <c r="H78" s="307"/>
      <c r="I78" s="270" t="s">
        <v>403</v>
      </c>
      <c r="J78" s="12" t="s">
        <v>49</v>
      </c>
    </row>
    <row r="79" spans="1:10" ht="154.5" customHeight="1" thickBot="1">
      <c r="A79" s="6">
        <v>1</v>
      </c>
      <c r="B79" s="36" t="s">
        <v>15</v>
      </c>
      <c r="C79" s="29" t="s">
        <v>14</v>
      </c>
      <c r="D79" s="78" t="s">
        <v>455</v>
      </c>
      <c r="E79" s="30" t="s">
        <v>152</v>
      </c>
      <c r="F79" s="205" t="s">
        <v>152</v>
      </c>
      <c r="G79" s="310"/>
      <c r="H79" s="311"/>
      <c r="I79" s="89" t="s">
        <v>462</v>
      </c>
      <c r="J79" s="82" t="s">
        <v>379</v>
      </c>
    </row>
    <row r="80" spans="1:10" ht="21" customHeight="1">
      <c r="A80" s="351" t="s">
        <v>40</v>
      </c>
      <c r="B80" s="352"/>
      <c r="C80" s="353"/>
      <c r="D80" s="31"/>
      <c r="E80" s="32"/>
      <c r="F80" s="197"/>
      <c r="G80" s="33"/>
      <c r="H80" s="34"/>
      <c r="I80" s="277">
        <v>44562</v>
      </c>
      <c r="J80" s="35"/>
    </row>
    <row r="81" spans="1:10" ht="184.5" customHeight="1" thickBot="1">
      <c r="A81" s="6">
        <v>1</v>
      </c>
      <c r="B81" s="36" t="s">
        <v>41</v>
      </c>
      <c r="C81" s="29" t="s">
        <v>135</v>
      </c>
      <c r="D81" s="78" t="s">
        <v>313</v>
      </c>
      <c r="E81" s="37" t="s">
        <v>43</v>
      </c>
      <c r="F81" s="184" t="s">
        <v>42</v>
      </c>
      <c r="G81" s="497" t="s">
        <v>43</v>
      </c>
      <c r="H81" s="498"/>
      <c r="I81" s="30" t="s">
        <v>377</v>
      </c>
      <c r="J81" s="5"/>
    </row>
    <row r="82" spans="1:10" ht="42.75" customHeight="1">
      <c r="A82" s="351" t="s">
        <v>308</v>
      </c>
      <c r="B82" s="352"/>
      <c r="C82" s="353"/>
      <c r="D82" s="77" t="s">
        <v>310</v>
      </c>
      <c r="E82" s="98" t="s">
        <v>320</v>
      </c>
      <c r="F82" s="38" t="str">
        <f>Ангарск!F199</f>
        <v>Размер платы                          за 1 чел. в мес. </v>
      </c>
      <c r="G82" s="335" t="s">
        <v>24</v>
      </c>
      <c r="H82" s="336"/>
      <c r="I82" s="270" t="str">
        <f>Ангарск!I199</f>
        <v>с 01.07.2022</v>
      </c>
      <c r="J82" s="1" t="str">
        <f>Мегет!J186</f>
        <v> с 17.05.2021 </v>
      </c>
    </row>
    <row r="83" spans="1:10" ht="227.25" customHeight="1">
      <c r="A83" s="3">
        <v>1</v>
      </c>
      <c r="B83" s="76" t="s">
        <v>309</v>
      </c>
      <c r="C83" s="13" t="s">
        <v>7</v>
      </c>
      <c r="D83" s="274" t="str">
        <f>Ангарск!D200</f>
        <v>517,13                 (с НДС)</v>
      </c>
      <c r="E83" s="222">
        <f>Ангарск!E200</f>
        <v>1.968</v>
      </c>
      <c r="F83" s="155">
        <f>Ангарск!F200</f>
        <v>84.80932</v>
      </c>
      <c r="G83" s="318"/>
      <c r="H83" s="319"/>
      <c r="I83" s="337" t="s">
        <v>449</v>
      </c>
      <c r="J83" s="219" t="str">
        <f>Мегет!J187</f>
        <v>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4" spans="1:10" ht="184.5" customHeight="1" thickBot="1">
      <c r="A84" s="6">
        <v>2</v>
      </c>
      <c r="B84" s="36" t="s">
        <v>311</v>
      </c>
      <c r="C84" s="29" t="s">
        <v>7</v>
      </c>
      <c r="D84" s="78" t="str">
        <f>Ангарск!D201</f>
        <v>517,13                        (с НДС)</v>
      </c>
      <c r="E84" s="99">
        <f>Ангарск!E201</f>
        <v>2.1</v>
      </c>
      <c r="F84" s="156">
        <f>Ангарск!F201</f>
        <v>90.49775</v>
      </c>
      <c r="G84" s="320"/>
      <c r="H84" s="321"/>
      <c r="I84" s="495"/>
      <c r="J84" s="82" t="str">
        <f>Мегет!J188</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5" spans="1:10" ht="20.25" customHeight="1">
      <c r="A85" s="97"/>
      <c r="B85" s="58"/>
      <c r="C85" s="92"/>
      <c r="D85" s="9"/>
      <c r="E85" s="59"/>
      <c r="F85" s="92"/>
      <c r="G85" s="59"/>
      <c r="H85" s="59"/>
      <c r="I85" s="10"/>
      <c r="J85" s="10"/>
    </row>
    <row r="86" spans="1:10" ht="34.5" customHeight="1">
      <c r="A86" s="382" t="s">
        <v>190</v>
      </c>
      <c r="B86" s="382"/>
      <c r="C86" s="382"/>
      <c r="D86" s="382"/>
      <c r="E86" s="382"/>
      <c r="F86" s="382"/>
      <c r="G86" s="382"/>
      <c r="H86" s="382"/>
      <c r="I86" s="382"/>
      <c r="J86" s="382"/>
    </row>
    <row r="87" spans="1:10" ht="34.5" customHeight="1">
      <c r="A87" s="382" t="s">
        <v>434</v>
      </c>
      <c r="B87" s="382"/>
      <c r="C87" s="382"/>
      <c r="D87" s="382"/>
      <c r="E87" s="382"/>
      <c r="F87" s="382"/>
      <c r="G87" s="382"/>
      <c r="H87" s="382"/>
      <c r="I87" s="382"/>
      <c r="J87" s="382"/>
    </row>
    <row r="88" spans="1:10" ht="16.5" customHeight="1">
      <c r="A88" s="382" t="s">
        <v>211</v>
      </c>
      <c r="B88" s="382"/>
      <c r="C88" s="382"/>
      <c r="D88" s="382"/>
      <c r="E88" s="382"/>
      <c r="F88" s="382"/>
      <c r="G88" s="382"/>
      <c r="H88" s="382"/>
      <c r="I88" s="382"/>
      <c r="J88" s="382"/>
    </row>
    <row r="89" spans="1:10" ht="16.5" customHeight="1">
      <c r="A89" s="382" t="s">
        <v>212</v>
      </c>
      <c r="B89" s="382"/>
      <c r="C89" s="382"/>
      <c r="D89" s="382"/>
      <c r="E89" s="382"/>
      <c r="F89" s="382"/>
      <c r="G89" s="382"/>
      <c r="H89" s="382"/>
      <c r="I89" s="382"/>
      <c r="J89" s="382"/>
    </row>
    <row r="90" spans="1:10" ht="48" customHeight="1">
      <c r="A90" s="382" t="s">
        <v>217</v>
      </c>
      <c r="B90" s="382"/>
      <c r="C90" s="382"/>
      <c r="D90" s="382"/>
      <c r="E90" s="382"/>
      <c r="F90" s="382"/>
      <c r="G90" s="382"/>
      <c r="H90" s="382"/>
      <c r="I90" s="382"/>
      <c r="J90" s="382"/>
    </row>
    <row r="91" spans="1:10" ht="16.5" customHeight="1">
      <c r="A91" s="375" t="s">
        <v>191</v>
      </c>
      <c r="B91" s="375"/>
      <c r="C91" s="375"/>
      <c r="D91" s="375"/>
      <c r="E91" s="375"/>
      <c r="F91" s="375"/>
      <c r="G91" s="375"/>
      <c r="H91" s="375"/>
      <c r="I91" s="375"/>
      <c r="J91" s="375"/>
    </row>
    <row r="92" spans="1:10" ht="48.75" customHeight="1">
      <c r="A92" s="382" t="s">
        <v>192</v>
      </c>
      <c r="B92" s="382"/>
      <c r="C92" s="382"/>
      <c r="D92" s="382"/>
      <c r="E92" s="382"/>
      <c r="F92" s="382"/>
      <c r="G92" s="382"/>
      <c r="H92" s="382"/>
      <c r="I92" s="382"/>
      <c r="J92" s="382"/>
    </row>
    <row r="93" spans="1:10" ht="48.75" customHeight="1">
      <c r="A93" s="385" t="s">
        <v>318</v>
      </c>
      <c r="B93" s="385"/>
      <c r="C93" s="385"/>
      <c r="D93" s="385"/>
      <c r="E93" s="385"/>
      <c r="F93" s="385"/>
      <c r="G93" s="385"/>
      <c r="H93" s="385"/>
      <c r="I93" s="385"/>
      <c r="J93" s="385"/>
    </row>
    <row r="94" ht="12.75" hidden="1"/>
    <row r="95" ht="12.75" hidden="1"/>
    <row r="98" spans="1:10" ht="17.25" customHeight="1">
      <c r="A98" s="387" t="s">
        <v>60</v>
      </c>
      <c r="B98" s="387"/>
      <c r="C98" s="387"/>
      <c r="D98" s="387"/>
      <c r="E98" s="387"/>
      <c r="F98" s="95"/>
      <c r="G98" s="46"/>
      <c r="H98" s="46"/>
      <c r="I98" s="388" t="s">
        <v>16</v>
      </c>
      <c r="J98" s="388"/>
    </row>
    <row r="99" spans="1:10" ht="15.75">
      <c r="A99" s="46"/>
      <c r="B99" s="46"/>
      <c r="C99" s="46"/>
      <c r="D99" s="46"/>
      <c r="E99" s="46"/>
      <c r="F99" s="46"/>
      <c r="G99" s="46"/>
      <c r="H99" s="46"/>
      <c r="I99" s="46"/>
      <c r="J99" s="46"/>
    </row>
    <row r="100" spans="1:10" ht="15.75">
      <c r="A100" s="387"/>
      <c r="B100" s="387"/>
      <c r="C100" s="387"/>
      <c r="D100" s="387"/>
      <c r="E100" s="387"/>
      <c r="F100" s="83"/>
      <c r="G100" s="46"/>
      <c r="H100" s="46"/>
      <c r="I100" s="46"/>
      <c r="J100" s="46"/>
    </row>
  </sheetData>
  <sheetProtection/>
  <mergeCells count="119">
    <mergeCell ref="A18:A21"/>
    <mergeCell ref="B18:C21"/>
    <mergeCell ref="A14:I14"/>
    <mergeCell ref="E16:E17"/>
    <mergeCell ref="D74:D75"/>
    <mergeCell ref="F76:F77"/>
    <mergeCell ref="D76:D77"/>
    <mergeCell ref="F23:G23"/>
    <mergeCell ref="F25:G25"/>
    <mergeCell ref="A70:D70"/>
    <mergeCell ref="K7:L10"/>
    <mergeCell ref="B8:G8"/>
    <mergeCell ref="H8:I8"/>
    <mergeCell ref="B9:G9"/>
    <mergeCell ref="H18:I21"/>
    <mergeCell ref="B12:G12"/>
    <mergeCell ref="H12:I12"/>
    <mergeCell ref="H9:I9"/>
    <mergeCell ref="A11:I11"/>
    <mergeCell ref="A13:I13"/>
    <mergeCell ref="A1:J1"/>
    <mergeCell ref="E2:G2"/>
    <mergeCell ref="A3:J3"/>
    <mergeCell ref="B5:G5"/>
    <mergeCell ref="H5:I5"/>
    <mergeCell ref="A10:I10"/>
    <mergeCell ref="J7:J10"/>
    <mergeCell ref="A6:I6"/>
    <mergeCell ref="A7:I7"/>
    <mergeCell ref="J29:J37"/>
    <mergeCell ref="B36:D36"/>
    <mergeCell ref="J16:J21"/>
    <mergeCell ref="A15:I15"/>
    <mergeCell ref="A16:A17"/>
    <mergeCell ref="B16:C17"/>
    <mergeCell ref="D16:D17"/>
    <mergeCell ref="F16:G16"/>
    <mergeCell ref="H16:I17"/>
    <mergeCell ref="B35:D35"/>
    <mergeCell ref="A72:D72"/>
    <mergeCell ref="G74:H77"/>
    <mergeCell ref="D18:D21"/>
    <mergeCell ref="E60:F60"/>
    <mergeCell ref="A28:I28"/>
    <mergeCell ref="B29:D29"/>
    <mergeCell ref="G29:I29"/>
    <mergeCell ref="A22:I22"/>
    <mergeCell ref="B23:C23"/>
    <mergeCell ref="D65:D66"/>
    <mergeCell ref="I75:I77"/>
    <mergeCell ref="A87:J87"/>
    <mergeCell ref="A82:C82"/>
    <mergeCell ref="G82:H84"/>
    <mergeCell ref="A91:J91"/>
    <mergeCell ref="A92:J92"/>
    <mergeCell ref="A88:J88"/>
    <mergeCell ref="A89:J89"/>
    <mergeCell ref="A100:E100"/>
    <mergeCell ref="A78:C78"/>
    <mergeCell ref="G78:H79"/>
    <mergeCell ref="A80:C80"/>
    <mergeCell ref="G81:H81"/>
    <mergeCell ref="A93:J93"/>
    <mergeCell ref="A90:J90"/>
    <mergeCell ref="A98:E98"/>
    <mergeCell ref="I98:J98"/>
    <mergeCell ref="I83:I84"/>
    <mergeCell ref="A24:A27"/>
    <mergeCell ref="J75:J77"/>
    <mergeCell ref="G72:H73"/>
    <mergeCell ref="E75:E77"/>
    <mergeCell ref="A61:J61"/>
    <mergeCell ref="A74:C74"/>
    <mergeCell ref="J63:J67"/>
    <mergeCell ref="C65:C67"/>
    <mergeCell ref="G40:G42"/>
    <mergeCell ref="A68:D68"/>
    <mergeCell ref="G62:G64"/>
    <mergeCell ref="H62:H67"/>
    <mergeCell ref="I63:I67"/>
    <mergeCell ref="F62:F67"/>
    <mergeCell ref="A58:J58"/>
    <mergeCell ref="B64:D64"/>
    <mergeCell ref="B30:D30"/>
    <mergeCell ref="A86:J86"/>
    <mergeCell ref="G68:H69"/>
    <mergeCell ref="G70:H71"/>
    <mergeCell ref="B24:C27"/>
    <mergeCell ref="A39:I39"/>
    <mergeCell ref="A40:A42"/>
    <mergeCell ref="B63:D63"/>
    <mergeCell ref="E62:E64"/>
    <mergeCell ref="A62:D62"/>
    <mergeCell ref="D24:D27"/>
    <mergeCell ref="F24:G24"/>
    <mergeCell ref="F26:G26"/>
    <mergeCell ref="H23:I23"/>
    <mergeCell ref="H24:I27"/>
    <mergeCell ref="J23:J27"/>
    <mergeCell ref="B49:I49"/>
    <mergeCell ref="B33:D33"/>
    <mergeCell ref="B34:D34"/>
    <mergeCell ref="B46:I46"/>
    <mergeCell ref="B47:F48"/>
    <mergeCell ref="F27:G27"/>
    <mergeCell ref="B32:D32"/>
    <mergeCell ref="G30:I37"/>
    <mergeCell ref="B31:D31"/>
    <mergeCell ref="B37:D37"/>
    <mergeCell ref="A50:A51"/>
    <mergeCell ref="B50:F51"/>
    <mergeCell ref="J40:J51"/>
    <mergeCell ref="B43:I43"/>
    <mergeCell ref="B44:F45"/>
    <mergeCell ref="H40:I40"/>
    <mergeCell ref="H41:I41"/>
    <mergeCell ref="A44:A45"/>
    <mergeCell ref="A47:A48"/>
    <mergeCell ref="B40:F42"/>
  </mergeCells>
  <printOptions/>
  <pageMargins left="0.8267716535433072" right="0.2362204724409449" top="0.5511811023622047" bottom="0.35433070866141736" header="0.31496062992125984" footer="0.31496062992125984"/>
  <pageSetup fitToHeight="5" horizontalDpi="600" verticalDpi="600" orientation="landscape" paperSize="9" scale="68" r:id="rId1"/>
  <rowBreaks count="5" manualBreakCount="5">
    <brk id="21" max="9" man="1"/>
    <brk id="38" max="9" man="1"/>
    <brk id="67" max="9" man="1"/>
    <brk id="73" max="9" man="1"/>
    <brk id="81" max="9" man="1"/>
  </rowBreaks>
</worksheet>
</file>

<file path=xl/worksheets/sheet4.xml><?xml version="1.0" encoding="utf-8"?>
<worksheet xmlns="http://schemas.openxmlformats.org/spreadsheetml/2006/main" xmlns:r="http://schemas.openxmlformats.org/officeDocument/2006/relationships">
  <sheetPr>
    <tabColor rgb="FF0070C0"/>
  </sheetPr>
  <dimension ref="A1:N173"/>
  <sheetViews>
    <sheetView view="pageBreakPreview" zoomScale="80" zoomScaleSheetLayoutView="80" zoomScalePageLayoutView="0" workbookViewId="0" topLeftCell="A1">
      <selection activeCell="F92" sqref="F92:F101"/>
    </sheetView>
  </sheetViews>
  <sheetFormatPr defaultColWidth="9.00390625" defaultRowHeight="12.75"/>
  <cols>
    <col min="1" max="1" width="5.625" style="39" customWidth="1"/>
    <col min="2" max="2" width="35.00390625" style="39" customWidth="1"/>
    <col min="3" max="3" width="10.25390625" style="39" customWidth="1"/>
    <col min="4" max="4" width="14.25390625" style="39" customWidth="1"/>
    <col min="5" max="5" width="14.00390625" style="39" customWidth="1"/>
    <col min="6" max="6" width="18.375" style="39" customWidth="1"/>
    <col min="7" max="7" width="15.625" style="39" customWidth="1"/>
    <col min="8" max="8" width="22.125" style="39" customWidth="1"/>
    <col min="9" max="9" width="28.125" style="39" customWidth="1"/>
    <col min="10" max="10" width="28.25390625" style="39" customWidth="1"/>
    <col min="11" max="11" width="14.00390625" style="39" customWidth="1"/>
    <col min="12" max="16384" width="9.125" style="39" customWidth="1"/>
  </cols>
  <sheetData>
    <row r="1" spans="1:10" s="91" customFormat="1" ht="27.75" customHeight="1">
      <c r="A1" s="411" t="s">
        <v>316</v>
      </c>
      <c r="B1" s="411"/>
      <c r="C1" s="411"/>
      <c r="D1" s="411"/>
      <c r="E1" s="411"/>
      <c r="F1" s="411"/>
      <c r="G1" s="411"/>
      <c r="H1" s="411"/>
      <c r="I1" s="411"/>
      <c r="J1" s="411"/>
    </row>
    <row r="2" spans="1:10" s="91" customFormat="1" ht="17.25" customHeight="1">
      <c r="A2" s="93"/>
      <c r="B2" s="93"/>
      <c r="C2" s="93"/>
      <c r="D2" s="93"/>
      <c r="E2" s="411" t="s">
        <v>437</v>
      </c>
      <c r="F2" s="411"/>
      <c r="G2" s="411"/>
      <c r="H2" s="93"/>
      <c r="I2" s="93"/>
      <c r="J2" s="93"/>
    </row>
    <row r="3" spans="1:10" s="91" customFormat="1" ht="15" customHeight="1">
      <c r="A3" s="93"/>
      <c r="B3" s="93"/>
      <c r="C3" s="93"/>
      <c r="D3" s="93"/>
      <c r="E3" s="93"/>
      <c r="F3" s="93"/>
      <c r="G3" s="93"/>
      <c r="H3" s="93"/>
      <c r="I3" s="93"/>
      <c r="J3" s="93"/>
    </row>
    <row r="4" spans="1:10" ht="19.5" customHeight="1" thickBot="1">
      <c r="A4" s="412" t="s">
        <v>33</v>
      </c>
      <c r="B4" s="412"/>
      <c r="C4" s="412"/>
      <c r="D4" s="412"/>
      <c r="E4" s="412"/>
      <c r="F4" s="412"/>
      <c r="G4" s="412"/>
      <c r="H4" s="412"/>
      <c r="I4" s="412"/>
      <c r="J4" s="412"/>
    </row>
    <row r="5" spans="1:10" ht="15" customHeight="1" hidden="1" thickBot="1">
      <c r="A5" s="94"/>
      <c r="B5" s="94"/>
      <c r="C5" s="94"/>
      <c r="D5" s="94"/>
      <c r="E5" s="94"/>
      <c r="F5" s="94"/>
      <c r="G5" s="94"/>
      <c r="H5" s="94"/>
      <c r="I5" s="94"/>
      <c r="J5" s="94"/>
    </row>
    <row r="6" spans="1:10" ht="61.5" customHeight="1" thickBot="1">
      <c r="A6" s="7" t="s">
        <v>0</v>
      </c>
      <c r="B6" s="418" t="s">
        <v>30</v>
      </c>
      <c r="C6" s="419"/>
      <c r="D6" s="419"/>
      <c r="E6" s="419"/>
      <c r="F6" s="419"/>
      <c r="G6" s="419"/>
      <c r="H6" s="413" t="s">
        <v>48</v>
      </c>
      <c r="I6" s="414"/>
      <c r="J6" s="8" t="s">
        <v>25</v>
      </c>
    </row>
    <row r="7" spans="1:10" ht="23.25" customHeight="1">
      <c r="A7" s="402" t="s">
        <v>108</v>
      </c>
      <c r="B7" s="403"/>
      <c r="C7" s="403"/>
      <c r="D7" s="403"/>
      <c r="E7" s="403"/>
      <c r="F7" s="403"/>
      <c r="G7" s="404"/>
      <c r="H7" s="612"/>
      <c r="I7" s="613"/>
      <c r="J7" s="1" t="s">
        <v>403</v>
      </c>
    </row>
    <row r="8" spans="1:10" ht="52.5" customHeight="1">
      <c r="A8" s="422" t="s">
        <v>141</v>
      </c>
      <c r="B8" s="423"/>
      <c r="C8" s="423"/>
      <c r="D8" s="423"/>
      <c r="E8" s="423"/>
      <c r="F8" s="423"/>
      <c r="G8" s="423"/>
      <c r="H8" s="423"/>
      <c r="I8" s="424"/>
      <c r="J8" s="415" t="s">
        <v>463</v>
      </c>
    </row>
    <row r="9" spans="1:10" ht="16.5" customHeight="1">
      <c r="A9" s="3">
        <v>1</v>
      </c>
      <c r="B9" s="357" t="s">
        <v>54</v>
      </c>
      <c r="C9" s="358"/>
      <c r="D9" s="358"/>
      <c r="E9" s="358"/>
      <c r="F9" s="358"/>
      <c r="G9" s="358"/>
      <c r="H9" s="420"/>
      <c r="I9" s="421"/>
      <c r="J9" s="416"/>
    </row>
    <row r="10" spans="1:10" ht="16.5" customHeight="1">
      <c r="A10" s="3" t="s">
        <v>132</v>
      </c>
      <c r="B10" s="250" t="s">
        <v>391</v>
      </c>
      <c r="C10" s="251"/>
      <c r="D10" s="251"/>
      <c r="E10" s="251"/>
      <c r="F10" s="251"/>
      <c r="G10" s="251"/>
      <c r="H10" s="420">
        <v>15.48</v>
      </c>
      <c r="I10" s="421"/>
      <c r="J10" s="416"/>
    </row>
    <row r="11" spans="1:10" ht="16.5" customHeight="1">
      <c r="A11" s="3" t="s">
        <v>133</v>
      </c>
      <c r="B11" s="357" t="s">
        <v>402</v>
      </c>
      <c r="C11" s="358"/>
      <c r="D11" s="358"/>
      <c r="E11" s="358"/>
      <c r="F11" s="358"/>
      <c r="G11" s="358"/>
      <c r="H11" s="420">
        <v>18.27</v>
      </c>
      <c r="I11" s="421"/>
      <c r="J11" s="416"/>
    </row>
    <row r="12" spans="1:10" ht="16.5" customHeight="1">
      <c r="A12" s="3" t="s">
        <v>397</v>
      </c>
      <c r="B12" s="357" t="s">
        <v>394</v>
      </c>
      <c r="C12" s="358"/>
      <c r="D12" s="358"/>
      <c r="E12" s="358"/>
      <c r="F12" s="358"/>
      <c r="G12" s="358"/>
      <c r="H12" s="420">
        <v>15.33</v>
      </c>
      <c r="I12" s="421"/>
      <c r="J12" s="416"/>
    </row>
    <row r="13" spans="1:10" ht="16.5" customHeight="1">
      <c r="A13" s="3">
        <v>2</v>
      </c>
      <c r="B13" s="357" t="s">
        <v>63</v>
      </c>
      <c r="C13" s="358"/>
      <c r="D13" s="358"/>
      <c r="E13" s="358"/>
      <c r="F13" s="358"/>
      <c r="G13" s="358"/>
      <c r="H13" s="420"/>
      <c r="I13" s="421"/>
      <c r="J13" s="416"/>
    </row>
    <row r="14" spans="1:10" ht="16.5" customHeight="1">
      <c r="A14" s="2" t="s">
        <v>22</v>
      </c>
      <c r="B14" s="357" t="s">
        <v>67</v>
      </c>
      <c r="C14" s="358"/>
      <c r="D14" s="358"/>
      <c r="E14" s="358"/>
      <c r="F14" s="358"/>
      <c r="G14" s="359"/>
      <c r="H14" s="420">
        <v>18.27</v>
      </c>
      <c r="I14" s="421"/>
      <c r="J14" s="416"/>
    </row>
    <row r="15" spans="1:10" ht="16.5" customHeight="1">
      <c r="A15" s="2" t="s">
        <v>36</v>
      </c>
      <c r="B15" s="357" t="s">
        <v>395</v>
      </c>
      <c r="C15" s="358"/>
      <c r="D15" s="358"/>
      <c r="E15" s="358"/>
      <c r="F15" s="358"/>
      <c r="G15" s="359"/>
      <c r="H15" s="420">
        <v>15.33</v>
      </c>
      <c r="I15" s="421"/>
      <c r="J15" s="416"/>
    </row>
    <row r="16" spans="1:10" ht="16.5" customHeight="1">
      <c r="A16" s="3">
        <v>3</v>
      </c>
      <c r="B16" s="357" t="s">
        <v>137</v>
      </c>
      <c r="C16" s="358"/>
      <c r="D16" s="358"/>
      <c r="E16" s="358"/>
      <c r="F16" s="358"/>
      <c r="G16" s="358"/>
      <c r="H16" s="420">
        <v>12.9</v>
      </c>
      <c r="I16" s="421"/>
      <c r="J16" s="416"/>
    </row>
    <row r="17" spans="1:10" ht="101.25" customHeight="1" thickBot="1">
      <c r="A17" s="429" t="str">
        <f>Ангарск!A20</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v>
      </c>
      <c r="B17" s="430"/>
      <c r="C17" s="430"/>
      <c r="D17" s="430"/>
      <c r="E17" s="430"/>
      <c r="F17" s="430"/>
      <c r="G17" s="430"/>
      <c r="H17" s="430"/>
      <c r="I17" s="431"/>
      <c r="J17" s="417"/>
    </row>
    <row r="18" spans="1:10" ht="26.25" customHeight="1">
      <c r="A18" s="402" t="s">
        <v>174</v>
      </c>
      <c r="B18" s="403"/>
      <c r="C18" s="403"/>
      <c r="D18" s="403"/>
      <c r="E18" s="403"/>
      <c r="F18" s="403"/>
      <c r="G18" s="403"/>
      <c r="H18" s="403"/>
      <c r="I18" s="404"/>
      <c r="J18" s="40" t="s">
        <v>155</v>
      </c>
    </row>
    <row r="19" spans="1:10" ht="26.25" customHeight="1">
      <c r="A19" s="425" t="s">
        <v>0</v>
      </c>
      <c r="B19" s="427" t="s">
        <v>74</v>
      </c>
      <c r="C19" s="428"/>
      <c r="D19" s="409" t="s">
        <v>34</v>
      </c>
      <c r="E19" s="409" t="s">
        <v>75</v>
      </c>
      <c r="F19" s="410" t="s">
        <v>76</v>
      </c>
      <c r="G19" s="410"/>
      <c r="H19" s="427" t="s">
        <v>169</v>
      </c>
      <c r="I19" s="428"/>
      <c r="J19" s="405" t="s">
        <v>302</v>
      </c>
    </row>
    <row r="20" spans="1:10" ht="29.25" customHeight="1">
      <c r="A20" s="426"/>
      <c r="B20" s="363"/>
      <c r="C20" s="365"/>
      <c r="D20" s="410"/>
      <c r="E20" s="410"/>
      <c r="F20" s="119" t="s">
        <v>77</v>
      </c>
      <c r="G20" s="119" t="s">
        <v>78</v>
      </c>
      <c r="H20" s="363"/>
      <c r="I20" s="365"/>
      <c r="J20" s="405"/>
    </row>
    <row r="21" spans="1:10" ht="15.75" customHeight="1">
      <c r="A21" s="286">
        <v>1</v>
      </c>
      <c r="B21" s="369" t="s">
        <v>109</v>
      </c>
      <c r="C21" s="370"/>
      <c r="D21" s="360" t="s">
        <v>138</v>
      </c>
      <c r="E21" s="127" t="s">
        <v>79</v>
      </c>
      <c r="F21" s="149">
        <v>0.03</v>
      </c>
      <c r="G21" s="149">
        <v>0.03</v>
      </c>
      <c r="H21" s="432" t="s">
        <v>134</v>
      </c>
      <c r="I21" s="433"/>
      <c r="J21" s="405"/>
    </row>
    <row r="22" spans="1:10" ht="15.75" customHeight="1">
      <c r="A22" s="287"/>
      <c r="B22" s="366"/>
      <c r="C22" s="368"/>
      <c r="D22" s="361"/>
      <c r="E22" s="127" t="s">
        <v>80</v>
      </c>
      <c r="F22" s="147">
        <v>0.032</v>
      </c>
      <c r="G22" s="147">
        <v>0.032</v>
      </c>
      <c r="H22" s="434"/>
      <c r="I22" s="435"/>
      <c r="J22" s="405"/>
    </row>
    <row r="23" spans="1:10" ht="15.75" customHeight="1">
      <c r="A23" s="287"/>
      <c r="B23" s="366"/>
      <c r="C23" s="368"/>
      <c r="D23" s="361"/>
      <c r="E23" s="127" t="s">
        <v>81</v>
      </c>
      <c r="F23" s="147">
        <v>0.037</v>
      </c>
      <c r="G23" s="147">
        <v>0.037</v>
      </c>
      <c r="H23" s="434"/>
      <c r="I23" s="435"/>
      <c r="J23" s="405"/>
    </row>
    <row r="24" spans="1:10" ht="15.75" customHeight="1">
      <c r="A24" s="356"/>
      <c r="B24" s="371"/>
      <c r="C24" s="372"/>
      <c r="D24" s="362"/>
      <c r="E24" s="127" t="s">
        <v>82</v>
      </c>
      <c r="F24" s="147" t="s">
        <v>83</v>
      </c>
      <c r="G24" s="147" t="s">
        <v>83</v>
      </c>
      <c r="H24" s="434"/>
      <c r="I24" s="435"/>
      <c r="J24" s="405"/>
    </row>
    <row r="25" spans="1:10" ht="15.75" customHeight="1">
      <c r="A25" s="286">
        <v>2</v>
      </c>
      <c r="B25" s="369" t="s">
        <v>85</v>
      </c>
      <c r="C25" s="370"/>
      <c r="D25" s="360" t="s">
        <v>110</v>
      </c>
      <c r="E25" s="127" t="s">
        <v>79</v>
      </c>
      <c r="F25" s="149">
        <v>0.04</v>
      </c>
      <c r="G25" s="147" t="s">
        <v>84</v>
      </c>
      <c r="H25" s="434"/>
      <c r="I25" s="435"/>
      <c r="J25" s="405"/>
    </row>
    <row r="26" spans="1:10" ht="15.75" customHeight="1">
      <c r="A26" s="287"/>
      <c r="B26" s="366"/>
      <c r="C26" s="368"/>
      <c r="D26" s="361"/>
      <c r="E26" s="127" t="s">
        <v>80</v>
      </c>
      <c r="F26" s="147" t="s">
        <v>83</v>
      </c>
      <c r="G26" s="147" t="s">
        <v>84</v>
      </c>
      <c r="H26" s="434"/>
      <c r="I26" s="435"/>
      <c r="J26" s="405"/>
    </row>
    <row r="27" spans="1:10" ht="15.75" customHeight="1">
      <c r="A27" s="287"/>
      <c r="B27" s="366"/>
      <c r="C27" s="368"/>
      <c r="D27" s="361"/>
      <c r="E27" s="127" t="s">
        <v>81</v>
      </c>
      <c r="F27" s="147" t="s">
        <v>83</v>
      </c>
      <c r="G27" s="147" t="s">
        <v>84</v>
      </c>
      <c r="H27" s="434"/>
      <c r="I27" s="435"/>
      <c r="J27" s="405"/>
    </row>
    <row r="28" spans="1:10" ht="15.75" customHeight="1">
      <c r="A28" s="356"/>
      <c r="B28" s="371"/>
      <c r="C28" s="372"/>
      <c r="D28" s="362"/>
      <c r="E28" s="127" t="s">
        <v>82</v>
      </c>
      <c r="F28" s="147" t="s">
        <v>83</v>
      </c>
      <c r="G28" s="147" t="s">
        <v>84</v>
      </c>
      <c r="H28" s="434"/>
      <c r="I28" s="435"/>
      <c r="J28" s="405"/>
    </row>
    <row r="29" spans="1:10" ht="15.75" customHeight="1">
      <c r="A29" s="286">
        <v>3</v>
      </c>
      <c r="B29" s="369" t="s">
        <v>112</v>
      </c>
      <c r="C29" s="370"/>
      <c r="D29" s="360" t="s">
        <v>110</v>
      </c>
      <c r="E29" s="127" t="s">
        <v>79</v>
      </c>
      <c r="F29" s="147">
        <v>0.023</v>
      </c>
      <c r="G29" s="147" t="s">
        <v>84</v>
      </c>
      <c r="H29" s="434"/>
      <c r="I29" s="435"/>
      <c r="J29" s="405"/>
    </row>
    <row r="30" spans="1:10" ht="15.75" customHeight="1">
      <c r="A30" s="287"/>
      <c r="B30" s="366"/>
      <c r="C30" s="368"/>
      <c r="D30" s="361"/>
      <c r="E30" s="127" t="s">
        <v>80</v>
      </c>
      <c r="F30" s="147" t="s">
        <v>83</v>
      </c>
      <c r="G30" s="147" t="s">
        <v>84</v>
      </c>
      <c r="H30" s="434"/>
      <c r="I30" s="435"/>
      <c r="J30" s="405"/>
    </row>
    <row r="31" spans="1:10" ht="15.75" customHeight="1">
      <c r="A31" s="287"/>
      <c r="B31" s="366"/>
      <c r="C31" s="368"/>
      <c r="D31" s="361"/>
      <c r="E31" s="127" t="s">
        <v>81</v>
      </c>
      <c r="F31" s="147" t="s">
        <v>83</v>
      </c>
      <c r="G31" s="147" t="s">
        <v>84</v>
      </c>
      <c r="H31" s="434"/>
      <c r="I31" s="435"/>
      <c r="J31" s="405"/>
    </row>
    <row r="32" spans="1:10" ht="15.75" customHeight="1">
      <c r="A32" s="356"/>
      <c r="B32" s="371"/>
      <c r="C32" s="372"/>
      <c r="D32" s="362"/>
      <c r="E32" s="127" t="s">
        <v>82</v>
      </c>
      <c r="F32" s="147" t="s">
        <v>83</v>
      </c>
      <c r="G32" s="147" t="s">
        <v>84</v>
      </c>
      <c r="H32" s="434"/>
      <c r="I32" s="435"/>
      <c r="J32" s="405"/>
    </row>
    <row r="33" spans="1:10" ht="42.75" customHeight="1" thickBot="1">
      <c r="A33" s="133">
        <v>4</v>
      </c>
      <c r="B33" s="400" t="s">
        <v>86</v>
      </c>
      <c r="C33" s="401"/>
      <c r="D33" s="122" t="s">
        <v>110</v>
      </c>
      <c r="E33" s="122"/>
      <c r="F33" s="148">
        <v>0.016</v>
      </c>
      <c r="G33" s="148" t="s">
        <v>84</v>
      </c>
      <c r="H33" s="436"/>
      <c r="I33" s="437"/>
      <c r="J33" s="406"/>
    </row>
    <row r="34" spans="1:10" ht="27.75" customHeight="1">
      <c r="A34" s="402" t="s">
        <v>175</v>
      </c>
      <c r="B34" s="403"/>
      <c r="C34" s="403"/>
      <c r="D34" s="403"/>
      <c r="E34" s="403"/>
      <c r="F34" s="403"/>
      <c r="G34" s="403"/>
      <c r="H34" s="403"/>
      <c r="I34" s="404"/>
      <c r="J34" s="40" t="s">
        <v>155</v>
      </c>
    </row>
    <row r="35" spans="1:10" ht="42" customHeight="1">
      <c r="A35" s="41" t="s">
        <v>0</v>
      </c>
      <c r="B35" s="398" t="s">
        <v>74</v>
      </c>
      <c r="C35" s="399"/>
      <c r="D35" s="119" t="s">
        <v>34</v>
      </c>
      <c r="E35" s="119" t="s">
        <v>75</v>
      </c>
      <c r="F35" s="398" t="s">
        <v>156</v>
      </c>
      <c r="G35" s="399"/>
      <c r="H35" s="398" t="s">
        <v>169</v>
      </c>
      <c r="I35" s="399"/>
      <c r="J35" s="539" t="s">
        <v>303</v>
      </c>
    </row>
    <row r="36" spans="1:10" ht="19.5" customHeight="1">
      <c r="A36" s="286">
        <v>1</v>
      </c>
      <c r="B36" s="369" t="s">
        <v>109</v>
      </c>
      <c r="C36" s="370"/>
      <c r="D36" s="360" t="s">
        <v>138</v>
      </c>
      <c r="E36" s="127" t="s">
        <v>79</v>
      </c>
      <c r="F36" s="438">
        <v>0.06</v>
      </c>
      <c r="G36" s="439"/>
      <c r="H36" s="532" t="s">
        <v>134</v>
      </c>
      <c r="I36" s="534"/>
      <c r="J36" s="405"/>
    </row>
    <row r="37" spans="1:10" ht="19.5" customHeight="1">
      <c r="A37" s="287"/>
      <c r="B37" s="366"/>
      <c r="C37" s="368"/>
      <c r="D37" s="361"/>
      <c r="E37" s="127" t="s">
        <v>80</v>
      </c>
      <c r="F37" s="373">
        <v>0.064</v>
      </c>
      <c r="G37" s="374"/>
      <c r="H37" s="308"/>
      <c r="I37" s="309"/>
      <c r="J37" s="405"/>
    </row>
    <row r="38" spans="1:10" ht="18.75" customHeight="1">
      <c r="A38" s="287"/>
      <c r="B38" s="366"/>
      <c r="C38" s="368"/>
      <c r="D38" s="361"/>
      <c r="E38" s="127" t="s">
        <v>81</v>
      </c>
      <c r="F38" s="373">
        <v>0.074</v>
      </c>
      <c r="G38" s="374"/>
      <c r="H38" s="308"/>
      <c r="I38" s="309"/>
      <c r="J38" s="405"/>
    </row>
    <row r="39" spans="1:10" ht="19.5" customHeight="1">
      <c r="A39" s="356"/>
      <c r="B39" s="371"/>
      <c r="C39" s="372"/>
      <c r="D39" s="362"/>
      <c r="E39" s="127" t="s">
        <v>82</v>
      </c>
      <c r="F39" s="373" t="s">
        <v>83</v>
      </c>
      <c r="G39" s="374"/>
      <c r="H39" s="308"/>
      <c r="I39" s="309"/>
      <c r="J39" s="405"/>
    </row>
    <row r="40" spans="1:10" ht="19.5" customHeight="1">
      <c r="A40" s="286">
        <v>2</v>
      </c>
      <c r="B40" s="369" t="s">
        <v>85</v>
      </c>
      <c r="C40" s="370"/>
      <c r="D40" s="360" t="s">
        <v>110</v>
      </c>
      <c r="E40" s="127" t="s">
        <v>79</v>
      </c>
      <c r="F40" s="438">
        <v>0.04</v>
      </c>
      <c r="G40" s="439"/>
      <c r="H40" s="308"/>
      <c r="I40" s="309"/>
      <c r="J40" s="405"/>
    </row>
    <row r="41" spans="1:10" ht="19.5" customHeight="1">
      <c r="A41" s="287"/>
      <c r="B41" s="366"/>
      <c r="C41" s="368"/>
      <c r="D41" s="361"/>
      <c r="E41" s="127" t="s">
        <v>80</v>
      </c>
      <c r="F41" s="373" t="s">
        <v>83</v>
      </c>
      <c r="G41" s="374"/>
      <c r="H41" s="308"/>
      <c r="I41" s="309"/>
      <c r="J41" s="405"/>
    </row>
    <row r="42" spans="1:10" ht="19.5" customHeight="1">
      <c r="A42" s="287"/>
      <c r="B42" s="366"/>
      <c r="C42" s="368"/>
      <c r="D42" s="361"/>
      <c r="E42" s="127" t="s">
        <v>81</v>
      </c>
      <c r="F42" s="373" t="s">
        <v>83</v>
      </c>
      <c r="G42" s="374"/>
      <c r="H42" s="308"/>
      <c r="I42" s="309"/>
      <c r="J42" s="405"/>
    </row>
    <row r="43" spans="1:10" ht="18.75" customHeight="1">
      <c r="A43" s="356"/>
      <c r="B43" s="371"/>
      <c r="C43" s="372"/>
      <c r="D43" s="362"/>
      <c r="E43" s="127" t="s">
        <v>82</v>
      </c>
      <c r="F43" s="373" t="s">
        <v>83</v>
      </c>
      <c r="G43" s="374"/>
      <c r="H43" s="308"/>
      <c r="I43" s="309"/>
      <c r="J43" s="405"/>
    </row>
    <row r="44" spans="1:10" ht="19.5" customHeight="1">
      <c r="A44" s="286">
        <v>3</v>
      </c>
      <c r="B44" s="369" t="s">
        <v>112</v>
      </c>
      <c r="C44" s="370"/>
      <c r="D44" s="360" t="s">
        <v>110</v>
      </c>
      <c r="E44" s="127" t="s">
        <v>79</v>
      </c>
      <c r="F44" s="373">
        <v>0.023</v>
      </c>
      <c r="G44" s="374"/>
      <c r="H44" s="308"/>
      <c r="I44" s="309"/>
      <c r="J44" s="405"/>
    </row>
    <row r="45" spans="1:10" ht="19.5" customHeight="1">
      <c r="A45" s="287"/>
      <c r="B45" s="366"/>
      <c r="C45" s="368"/>
      <c r="D45" s="361"/>
      <c r="E45" s="127" t="s">
        <v>80</v>
      </c>
      <c r="F45" s="373" t="s">
        <v>83</v>
      </c>
      <c r="G45" s="374"/>
      <c r="H45" s="308"/>
      <c r="I45" s="309"/>
      <c r="J45" s="405"/>
    </row>
    <row r="46" spans="1:10" ht="19.5" customHeight="1">
      <c r="A46" s="287"/>
      <c r="B46" s="366"/>
      <c r="C46" s="368"/>
      <c r="D46" s="361"/>
      <c r="E46" s="127" t="s">
        <v>81</v>
      </c>
      <c r="F46" s="373" t="s">
        <v>83</v>
      </c>
      <c r="G46" s="374"/>
      <c r="H46" s="308"/>
      <c r="I46" s="309"/>
      <c r="J46" s="405"/>
    </row>
    <row r="47" spans="1:10" ht="19.5" customHeight="1">
      <c r="A47" s="356"/>
      <c r="B47" s="371"/>
      <c r="C47" s="372"/>
      <c r="D47" s="362"/>
      <c r="E47" s="127" t="s">
        <v>82</v>
      </c>
      <c r="F47" s="373" t="s">
        <v>83</v>
      </c>
      <c r="G47" s="374"/>
      <c r="H47" s="308"/>
      <c r="I47" s="309"/>
      <c r="J47" s="405"/>
    </row>
    <row r="48" spans="1:10" ht="38.25" customHeight="1" thickBot="1">
      <c r="A48" s="133">
        <v>4</v>
      </c>
      <c r="B48" s="400" t="s">
        <v>86</v>
      </c>
      <c r="C48" s="401"/>
      <c r="D48" s="122" t="s">
        <v>110</v>
      </c>
      <c r="E48" s="148"/>
      <c r="F48" s="407">
        <v>0.016</v>
      </c>
      <c r="G48" s="408"/>
      <c r="H48" s="310"/>
      <c r="I48" s="311"/>
      <c r="J48" s="406"/>
    </row>
    <row r="49" spans="1:10" ht="30.75" customHeight="1">
      <c r="A49" s="393" t="s">
        <v>157</v>
      </c>
      <c r="B49" s="394"/>
      <c r="C49" s="394"/>
      <c r="D49" s="394"/>
      <c r="E49" s="394"/>
      <c r="F49" s="394"/>
      <c r="G49" s="394"/>
      <c r="H49" s="394"/>
      <c r="I49" s="394"/>
      <c r="J49" s="42" t="s">
        <v>304</v>
      </c>
    </row>
    <row r="50" spans="1:10" ht="34.5" customHeight="1">
      <c r="A50" s="139" t="s">
        <v>0</v>
      </c>
      <c r="B50" s="363" t="s">
        <v>74</v>
      </c>
      <c r="C50" s="364"/>
      <c r="D50" s="365"/>
      <c r="E50" s="130" t="s">
        <v>34</v>
      </c>
      <c r="F50" s="130" t="s">
        <v>159</v>
      </c>
      <c r="G50" s="363" t="s">
        <v>169</v>
      </c>
      <c r="H50" s="364"/>
      <c r="I50" s="365"/>
      <c r="J50" s="322" t="s">
        <v>380</v>
      </c>
    </row>
    <row r="51" spans="1:10" ht="36.75" customHeight="1">
      <c r="A51" s="125">
        <v>1</v>
      </c>
      <c r="B51" s="357" t="s">
        <v>161</v>
      </c>
      <c r="C51" s="358"/>
      <c r="D51" s="359"/>
      <c r="E51" s="147" t="s">
        <v>193</v>
      </c>
      <c r="F51" s="147">
        <v>1.86</v>
      </c>
      <c r="G51" s="591" t="s">
        <v>134</v>
      </c>
      <c r="H51" s="592"/>
      <c r="I51" s="593"/>
      <c r="J51" s="323"/>
    </row>
    <row r="52" spans="1:10" ht="38.25" customHeight="1">
      <c r="A52" s="3" t="s">
        <v>194</v>
      </c>
      <c r="B52" s="357" t="s">
        <v>195</v>
      </c>
      <c r="C52" s="358"/>
      <c r="D52" s="359"/>
      <c r="E52" s="147" t="s">
        <v>160</v>
      </c>
      <c r="F52" s="121">
        <v>2.52</v>
      </c>
      <c r="G52" s="594"/>
      <c r="H52" s="595"/>
      <c r="I52" s="596"/>
      <c r="J52" s="323"/>
    </row>
    <row r="53" spans="1:10" ht="39" customHeight="1">
      <c r="A53" s="3">
        <v>9</v>
      </c>
      <c r="B53" s="357" t="s">
        <v>166</v>
      </c>
      <c r="C53" s="358"/>
      <c r="D53" s="359"/>
      <c r="E53" s="147" t="s">
        <v>160</v>
      </c>
      <c r="F53" s="121">
        <v>0.72</v>
      </c>
      <c r="G53" s="594"/>
      <c r="H53" s="595"/>
      <c r="I53" s="596"/>
      <c r="J53" s="323"/>
    </row>
    <row r="54" spans="1:10" ht="39" customHeight="1">
      <c r="A54" s="3">
        <v>10</v>
      </c>
      <c r="B54" s="357" t="s">
        <v>167</v>
      </c>
      <c r="C54" s="358"/>
      <c r="D54" s="359"/>
      <c r="E54" s="147" t="s">
        <v>160</v>
      </c>
      <c r="F54" s="147">
        <v>2.45</v>
      </c>
      <c r="G54" s="594"/>
      <c r="H54" s="595"/>
      <c r="I54" s="596"/>
      <c r="J54" s="323"/>
    </row>
    <row r="55" spans="1:10" ht="39" customHeight="1">
      <c r="A55" s="124">
        <v>19</v>
      </c>
      <c r="B55" s="371" t="s">
        <v>229</v>
      </c>
      <c r="C55" s="614"/>
      <c r="D55" s="372"/>
      <c r="E55" s="127" t="s">
        <v>160</v>
      </c>
      <c r="F55" s="126">
        <v>1.67</v>
      </c>
      <c r="G55" s="594"/>
      <c r="H55" s="595"/>
      <c r="I55" s="596"/>
      <c r="J55" s="323"/>
    </row>
    <row r="56" spans="1:10" ht="39" customHeight="1">
      <c r="A56" s="123">
        <v>20</v>
      </c>
      <c r="B56" s="357" t="s">
        <v>230</v>
      </c>
      <c r="C56" s="358"/>
      <c r="D56" s="359"/>
      <c r="E56" s="147" t="s">
        <v>160</v>
      </c>
      <c r="F56" s="121">
        <v>1.64</v>
      </c>
      <c r="G56" s="594"/>
      <c r="H56" s="595"/>
      <c r="I56" s="596"/>
      <c r="J56" s="323"/>
    </row>
    <row r="57" spans="1:10" ht="39" customHeight="1">
      <c r="A57" s="123">
        <v>21</v>
      </c>
      <c r="B57" s="366" t="s">
        <v>231</v>
      </c>
      <c r="C57" s="367"/>
      <c r="D57" s="368"/>
      <c r="E57" s="147" t="s">
        <v>160</v>
      </c>
      <c r="F57" s="121">
        <v>1.71</v>
      </c>
      <c r="G57" s="594"/>
      <c r="H57" s="595"/>
      <c r="I57" s="596"/>
      <c r="J57" s="323"/>
    </row>
    <row r="58" spans="1:10" ht="39" customHeight="1">
      <c r="A58" s="3">
        <v>22</v>
      </c>
      <c r="B58" s="357" t="s">
        <v>232</v>
      </c>
      <c r="C58" s="358"/>
      <c r="D58" s="359"/>
      <c r="E58" s="147" t="s">
        <v>160</v>
      </c>
      <c r="F58" s="147">
        <v>1.77</v>
      </c>
      <c r="G58" s="609"/>
      <c r="H58" s="610"/>
      <c r="I58" s="611"/>
      <c r="J58" s="328"/>
    </row>
    <row r="59" spans="1:10" ht="51.75" customHeight="1">
      <c r="A59" s="3">
        <v>23</v>
      </c>
      <c r="B59" s="357" t="s">
        <v>233</v>
      </c>
      <c r="C59" s="358"/>
      <c r="D59" s="359"/>
      <c r="E59" s="147" t="s">
        <v>160</v>
      </c>
      <c r="F59" s="147">
        <v>1.85</v>
      </c>
      <c r="G59" s="591" t="s">
        <v>134</v>
      </c>
      <c r="H59" s="592"/>
      <c r="I59" s="593"/>
      <c r="J59" s="322" t="s">
        <v>381</v>
      </c>
    </row>
    <row r="60" spans="1:10" ht="52.5" customHeight="1">
      <c r="A60" s="123">
        <v>24</v>
      </c>
      <c r="B60" s="357" t="s">
        <v>234</v>
      </c>
      <c r="C60" s="358"/>
      <c r="D60" s="359"/>
      <c r="E60" s="147" t="s">
        <v>160</v>
      </c>
      <c r="F60" s="121">
        <v>2.43</v>
      </c>
      <c r="G60" s="594"/>
      <c r="H60" s="595"/>
      <c r="I60" s="596"/>
      <c r="J60" s="323"/>
    </row>
    <row r="61" spans="1:10" ht="39" customHeight="1">
      <c r="A61" s="123">
        <v>25</v>
      </c>
      <c r="B61" s="366" t="s">
        <v>235</v>
      </c>
      <c r="C61" s="367"/>
      <c r="D61" s="368"/>
      <c r="E61" s="147" t="s">
        <v>160</v>
      </c>
      <c r="F61" s="121">
        <v>2.45</v>
      </c>
      <c r="G61" s="594"/>
      <c r="H61" s="595"/>
      <c r="I61" s="596"/>
      <c r="J61" s="323"/>
    </row>
    <row r="62" spans="1:10" ht="50.25" customHeight="1" thickBot="1">
      <c r="A62" s="6">
        <v>26</v>
      </c>
      <c r="B62" s="400" t="s">
        <v>236</v>
      </c>
      <c r="C62" s="457"/>
      <c r="D62" s="401"/>
      <c r="E62" s="148" t="s">
        <v>160</v>
      </c>
      <c r="F62" s="71">
        <v>2.5</v>
      </c>
      <c r="G62" s="597"/>
      <c r="H62" s="598"/>
      <c r="I62" s="599"/>
      <c r="J62" s="324"/>
    </row>
    <row r="63" spans="1:10" ht="17.25" customHeight="1" thickBot="1">
      <c r="A63" s="97"/>
      <c r="B63" s="47"/>
      <c r="C63" s="47"/>
      <c r="D63" s="47"/>
      <c r="E63" s="97"/>
      <c r="F63" s="75"/>
      <c r="G63" s="97"/>
      <c r="H63" s="97"/>
      <c r="I63" s="97"/>
      <c r="J63" s="10"/>
    </row>
    <row r="64" spans="1:12" ht="35.25" customHeight="1">
      <c r="A64" s="488" t="s">
        <v>439</v>
      </c>
      <c r="B64" s="489"/>
      <c r="C64" s="489"/>
      <c r="D64" s="489"/>
      <c r="E64" s="489"/>
      <c r="F64" s="489"/>
      <c r="G64" s="489"/>
      <c r="H64" s="489"/>
      <c r="I64" s="490"/>
      <c r="J64" s="1" t="s">
        <v>390</v>
      </c>
      <c r="K64" s="84"/>
      <c r="L64" s="10"/>
    </row>
    <row r="65" spans="1:12" ht="27.75" customHeight="1">
      <c r="A65" s="491" t="s">
        <v>0</v>
      </c>
      <c r="B65" s="546" t="s">
        <v>241</v>
      </c>
      <c r="C65" s="466"/>
      <c r="D65" s="466"/>
      <c r="E65" s="466"/>
      <c r="F65" s="467"/>
      <c r="G65" s="360" t="s">
        <v>240</v>
      </c>
      <c r="H65" s="373" t="s">
        <v>322</v>
      </c>
      <c r="I65" s="374"/>
      <c r="J65" s="539" t="s">
        <v>464</v>
      </c>
      <c r="K65" s="84"/>
      <c r="L65" s="10"/>
    </row>
    <row r="66" spans="1:12" ht="17.25" customHeight="1">
      <c r="A66" s="492"/>
      <c r="B66" s="547"/>
      <c r="C66" s="468"/>
      <c r="D66" s="468"/>
      <c r="E66" s="468"/>
      <c r="F66" s="469"/>
      <c r="G66" s="361"/>
      <c r="H66" s="458" t="s">
        <v>237</v>
      </c>
      <c r="I66" s="459"/>
      <c r="J66" s="405"/>
      <c r="K66" s="84"/>
      <c r="L66" s="10"/>
    </row>
    <row r="67" spans="1:12" ht="37.5" customHeight="1">
      <c r="A67" s="493"/>
      <c r="B67" s="548"/>
      <c r="C67" s="470"/>
      <c r="D67" s="470"/>
      <c r="E67" s="470"/>
      <c r="F67" s="471"/>
      <c r="G67" s="362"/>
      <c r="H67" s="236" t="s">
        <v>238</v>
      </c>
      <c r="I67" s="102" t="s">
        <v>239</v>
      </c>
      <c r="J67" s="405"/>
      <c r="K67" s="84"/>
      <c r="L67" s="10"/>
    </row>
    <row r="68" spans="1:12" ht="18.75" customHeight="1">
      <c r="A68" s="2" t="s">
        <v>284</v>
      </c>
      <c r="B68" s="448" t="s">
        <v>257</v>
      </c>
      <c r="C68" s="449"/>
      <c r="D68" s="449"/>
      <c r="E68" s="449"/>
      <c r="F68" s="449"/>
      <c r="G68" s="449"/>
      <c r="H68" s="449"/>
      <c r="I68" s="450"/>
      <c r="J68" s="405"/>
      <c r="K68" s="84"/>
      <c r="L68" s="10"/>
    </row>
    <row r="69" spans="1:12" ht="17.25" customHeight="1">
      <c r="A69" s="464" t="s">
        <v>281</v>
      </c>
      <c r="B69" s="376" t="s">
        <v>270</v>
      </c>
      <c r="C69" s="377"/>
      <c r="D69" s="377"/>
      <c r="E69" s="377"/>
      <c r="F69" s="377"/>
      <c r="G69" s="103" t="s">
        <v>246</v>
      </c>
      <c r="H69" s="240">
        <v>7.1</v>
      </c>
      <c r="I69" s="242">
        <v>6.64</v>
      </c>
      <c r="J69" s="405"/>
      <c r="K69" s="84"/>
      <c r="L69" s="10"/>
    </row>
    <row r="70" spans="1:12" ht="17.25" customHeight="1">
      <c r="A70" s="465"/>
      <c r="B70" s="379"/>
      <c r="C70" s="380"/>
      <c r="D70" s="380"/>
      <c r="E70" s="380"/>
      <c r="F70" s="380"/>
      <c r="G70" s="106" t="s">
        <v>247</v>
      </c>
      <c r="H70" s="240">
        <v>6.87</v>
      </c>
      <c r="I70" s="242">
        <v>5.95</v>
      </c>
      <c r="J70" s="405"/>
      <c r="K70" s="84"/>
      <c r="L70" s="10"/>
    </row>
    <row r="71" spans="1:12" ht="18.75" customHeight="1">
      <c r="A71" s="2" t="s">
        <v>19</v>
      </c>
      <c r="B71" s="448" t="s">
        <v>258</v>
      </c>
      <c r="C71" s="449"/>
      <c r="D71" s="449"/>
      <c r="E71" s="449"/>
      <c r="F71" s="449"/>
      <c r="G71" s="449"/>
      <c r="H71" s="449"/>
      <c r="I71" s="450"/>
      <c r="J71" s="405"/>
      <c r="K71" s="84"/>
      <c r="L71" s="10"/>
    </row>
    <row r="72" spans="1:12" ht="17.25" customHeight="1">
      <c r="A72" s="464" t="s">
        <v>282</v>
      </c>
      <c r="B72" s="376" t="s">
        <v>270</v>
      </c>
      <c r="C72" s="377"/>
      <c r="D72" s="377"/>
      <c r="E72" s="377"/>
      <c r="F72" s="377"/>
      <c r="G72" s="103" t="s">
        <v>246</v>
      </c>
      <c r="H72" s="240">
        <v>6.87</v>
      </c>
      <c r="I72" s="242">
        <v>6.41</v>
      </c>
      <c r="J72" s="405"/>
      <c r="K72" s="84"/>
      <c r="L72" s="10"/>
    </row>
    <row r="73" spans="1:12" ht="17.25" customHeight="1">
      <c r="A73" s="465"/>
      <c r="B73" s="379"/>
      <c r="C73" s="380"/>
      <c r="D73" s="380"/>
      <c r="E73" s="380"/>
      <c r="F73" s="380"/>
      <c r="G73" s="106" t="s">
        <v>247</v>
      </c>
      <c r="H73" s="240">
        <v>6.64</v>
      </c>
      <c r="I73" s="242">
        <v>5.72</v>
      </c>
      <c r="J73" s="405"/>
      <c r="K73" s="84"/>
      <c r="L73" s="10"/>
    </row>
    <row r="74" spans="1:12" ht="18.75" customHeight="1">
      <c r="A74" s="2" t="s">
        <v>92</v>
      </c>
      <c r="B74" s="448" t="s">
        <v>261</v>
      </c>
      <c r="C74" s="449"/>
      <c r="D74" s="449"/>
      <c r="E74" s="449"/>
      <c r="F74" s="449"/>
      <c r="G74" s="449"/>
      <c r="H74" s="449"/>
      <c r="I74" s="450"/>
      <c r="J74" s="405"/>
      <c r="K74" s="84"/>
      <c r="L74" s="10"/>
    </row>
    <row r="75" spans="1:12" ht="17.25" customHeight="1">
      <c r="A75" s="464" t="s">
        <v>283</v>
      </c>
      <c r="B75" s="376" t="s">
        <v>270</v>
      </c>
      <c r="C75" s="377"/>
      <c r="D75" s="377"/>
      <c r="E75" s="377"/>
      <c r="F75" s="377"/>
      <c r="G75" s="103" t="s">
        <v>246</v>
      </c>
      <c r="H75" s="240">
        <v>6.64</v>
      </c>
      <c r="I75" s="242">
        <v>6.18</v>
      </c>
      <c r="J75" s="405"/>
      <c r="K75" s="84"/>
      <c r="L75" s="10"/>
    </row>
    <row r="76" spans="1:12" ht="17.25" customHeight="1" thickBot="1">
      <c r="A76" s="472"/>
      <c r="B76" s="485"/>
      <c r="C76" s="486"/>
      <c r="D76" s="486"/>
      <c r="E76" s="486"/>
      <c r="F76" s="486"/>
      <c r="G76" s="107" t="s">
        <v>247</v>
      </c>
      <c r="H76" s="243">
        <v>6.41</v>
      </c>
      <c r="I76" s="244">
        <v>5.5</v>
      </c>
      <c r="J76" s="406"/>
      <c r="K76" s="84"/>
      <c r="L76" s="10"/>
    </row>
    <row r="77" spans="1:10" ht="28.5" customHeight="1">
      <c r="A77" s="402" t="s">
        <v>37</v>
      </c>
      <c r="B77" s="403"/>
      <c r="C77" s="403"/>
      <c r="D77" s="403"/>
      <c r="E77" s="403"/>
      <c r="F77" s="403"/>
      <c r="G77" s="403"/>
      <c r="H77" s="403"/>
      <c r="I77" s="404"/>
      <c r="J77" s="1">
        <v>44562</v>
      </c>
    </row>
    <row r="78" spans="1:12" s="43" customFormat="1" ht="30.75" customHeight="1">
      <c r="A78" s="3">
        <v>1</v>
      </c>
      <c r="B78" s="607" t="s">
        <v>325</v>
      </c>
      <c r="C78" s="607"/>
      <c r="D78" s="607"/>
      <c r="E78" s="607"/>
      <c r="F78" s="607"/>
      <c r="G78" s="607"/>
      <c r="H78" s="607"/>
      <c r="I78" s="142">
        <v>7.87</v>
      </c>
      <c r="J78" s="558" t="s">
        <v>407</v>
      </c>
      <c r="K78" s="39"/>
      <c r="L78" s="39"/>
    </row>
    <row r="79" spans="1:12" s="43" customFormat="1" ht="32.25" customHeight="1">
      <c r="A79" s="3">
        <v>2</v>
      </c>
      <c r="B79" s="607" t="s">
        <v>326</v>
      </c>
      <c r="C79" s="607"/>
      <c r="D79" s="607"/>
      <c r="E79" s="607"/>
      <c r="F79" s="607"/>
      <c r="G79" s="607"/>
      <c r="H79" s="607"/>
      <c r="I79" s="142">
        <v>7.32</v>
      </c>
      <c r="J79" s="558"/>
      <c r="K79" s="39"/>
      <c r="L79" s="39"/>
    </row>
    <row r="80" spans="1:12" s="43" customFormat="1" ht="27.75" customHeight="1">
      <c r="A80" s="3">
        <v>3</v>
      </c>
      <c r="B80" s="607" t="s">
        <v>327</v>
      </c>
      <c r="C80" s="607"/>
      <c r="D80" s="607"/>
      <c r="E80" s="607"/>
      <c r="F80" s="607"/>
      <c r="G80" s="607"/>
      <c r="H80" s="607"/>
      <c r="I80" s="142">
        <v>5.85</v>
      </c>
      <c r="J80" s="558"/>
      <c r="K80" s="39"/>
      <c r="L80" s="39"/>
    </row>
    <row r="81" spans="1:12" s="43" customFormat="1" ht="26.25" customHeight="1">
      <c r="A81" s="3">
        <v>4</v>
      </c>
      <c r="B81" s="607" t="s">
        <v>328</v>
      </c>
      <c r="C81" s="607"/>
      <c r="D81" s="607"/>
      <c r="E81" s="607"/>
      <c r="F81" s="607"/>
      <c r="G81" s="607"/>
      <c r="H81" s="607"/>
      <c r="I81" s="138">
        <v>5.3</v>
      </c>
      <c r="J81" s="558"/>
      <c r="K81" s="39"/>
      <c r="L81" s="39"/>
    </row>
    <row r="82" spans="1:12" s="43" customFormat="1" ht="31.5" customHeight="1">
      <c r="A82" s="3">
        <v>5</v>
      </c>
      <c r="B82" s="607" t="s">
        <v>324</v>
      </c>
      <c r="C82" s="607"/>
      <c r="D82" s="607"/>
      <c r="E82" s="607"/>
      <c r="F82" s="607"/>
      <c r="G82" s="607"/>
      <c r="H82" s="607"/>
      <c r="I82" s="142">
        <v>4.95</v>
      </c>
      <c r="J82" s="558"/>
      <c r="K82" s="39"/>
      <c r="L82" s="39"/>
    </row>
    <row r="83" spans="1:12" s="43" customFormat="1" ht="22.5" customHeight="1" thickBot="1">
      <c r="A83" s="6">
        <v>6</v>
      </c>
      <c r="B83" s="608" t="s">
        <v>38</v>
      </c>
      <c r="C83" s="608"/>
      <c r="D83" s="608"/>
      <c r="E83" s="608"/>
      <c r="F83" s="608"/>
      <c r="G83" s="608"/>
      <c r="H83" s="608"/>
      <c r="I83" s="140">
        <v>3.41</v>
      </c>
      <c r="J83" s="559"/>
      <c r="K83" s="39"/>
      <c r="L83" s="39"/>
    </row>
    <row r="84" spans="1:6" ht="11.25" customHeight="1">
      <c r="A84" s="97"/>
      <c r="B84" s="47"/>
      <c r="C84" s="92"/>
      <c r="D84" s="92"/>
      <c r="E84" s="92"/>
      <c r="F84" s="97"/>
    </row>
    <row r="85" spans="1:6" ht="11.25" customHeight="1">
      <c r="A85" s="97"/>
      <c r="B85" s="47"/>
      <c r="C85" s="92"/>
      <c r="D85" s="92"/>
      <c r="E85" s="92"/>
      <c r="F85" s="97"/>
    </row>
    <row r="86" spans="1:6" ht="17.25" customHeight="1">
      <c r="A86" s="97"/>
      <c r="B86" s="47"/>
      <c r="C86" s="92"/>
      <c r="D86" s="92"/>
      <c r="E86" s="92"/>
      <c r="F86" s="97"/>
    </row>
    <row r="87" spans="1:6" ht="16.5" customHeight="1">
      <c r="A87" s="97"/>
      <c r="B87" s="47"/>
      <c r="C87" s="92"/>
      <c r="D87" s="92"/>
      <c r="E87" s="92"/>
      <c r="F87" s="97"/>
    </row>
    <row r="88" spans="1:10" ht="20.25" customHeight="1">
      <c r="A88" s="444" t="s">
        <v>31</v>
      </c>
      <c r="B88" s="444"/>
      <c r="C88" s="444"/>
      <c r="D88" s="444"/>
      <c r="E88" s="444"/>
      <c r="F88" s="444"/>
      <c r="G88" s="444"/>
      <c r="H88" s="444"/>
      <c r="I88" s="444"/>
      <c r="J88" s="444"/>
    </row>
    <row r="89" ht="6" customHeight="1" thickBot="1"/>
    <row r="90" spans="1:10" ht="63" customHeight="1" thickBot="1">
      <c r="A90" s="7" t="s">
        <v>0</v>
      </c>
      <c r="B90" s="135" t="s">
        <v>27</v>
      </c>
      <c r="C90" s="135" t="s">
        <v>34</v>
      </c>
      <c r="D90" s="136" t="s">
        <v>1</v>
      </c>
      <c r="E90" s="473" t="s">
        <v>47</v>
      </c>
      <c r="F90" s="473"/>
      <c r="G90" s="135" t="s">
        <v>113</v>
      </c>
      <c r="H90" s="135" t="s">
        <v>196</v>
      </c>
      <c r="I90" s="137" t="s">
        <v>25</v>
      </c>
      <c r="J90" s="44" t="s">
        <v>26</v>
      </c>
    </row>
    <row r="91" spans="1:11" ht="48.75" customHeight="1" thickBot="1">
      <c r="A91" s="481" t="s">
        <v>383</v>
      </c>
      <c r="B91" s="482"/>
      <c r="C91" s="482"/>
      <c r="D91" s="482"/>
      <c r="E91" s="482"/>
      <c r="F91" s="482"/>
      <c r="G91" s="482"/>
      <c r="H91" s="482"/>
      <c r="I91" s="482"/>
      <c r="J91" s="483"/>
      <c r="K91" s="49"/>
    </row>
    <row r="92" spans="1:11" ht="61.5" customHeight="1">
      <c r="A92" s="502" t="s">
        <v>429</v>
      </c>
      <c r="B92" s="503"/>
      <c r="C92" s="503"/>
      <c r="D92" s="392"/>
      <c r="E92" s="480" t="s">
        <v>347</v>
      </c>
      <c r="F92" s="615" t="s">
        <v>471</v>
      </c>
      <c r="G92" s="475" t="s">
        <v>4</v>
      </c>
      <c r="H92" s="340" t="s">
        <v>114</v>
      </c>
      <c r="I92" s="275" t="s">
        <v>403</v>
      </c>
      <c r="J92" s="23" t="s">
        <v>331</v>
      </c>
      <c r="K92" s="117"/>
    </row>
    <row r="93" spans="1:11" ht="52.5" customHeight="1">
      <c r="A93" s="51">
        <v>1</v>
      </c>
      <c r="B93" s="344" t="s">
        <v>363</v>
      </c>
      <c r="C93" s="345"/>
      <c r="D93" s="346"/>
      <c r="E93" s="409"/>
      <c r="F93" s="616"/>
      <c r="G93" s="476"/>
      <c r="H93" s="341"/>
      <c r="I93" s="300" t="s">
        <v>430</v>
      </c>
      <c r="J93" s="523" t="s">
        <v>387</v>
      </c>
      <c r="K93" s="63">
        <f>0.0298*12/9</f>
        <v>0.039733333333333336</v>
      </c>
    </row>
    <row r="94" spans="1:11" ht="30" customHeight="1">
      <c r="A94" s="114" t="s">
        <v>243</v>
      </c>
      <c r="B94" s="344" t="s">
        <v>339</v>
      </c>
      <c r="C94" s="345"/>
      <c r="D94" s="565"/>
      <c r="E94" s="410"/>
      <c r="F94" s="616"/>
      <c r="G94" s="477"/>
      <c r="H94" s="341"/>
      <c r="I94" s="301"/>
      <c r="J94" s="524"/>
      <c r="K94" s="63">
        <f>0.0371*12/9</f>
        <v>0.04946666666666667</v>
      </c>
    </row>
    <row r="95" spans="1:10" ht="22.5" customHeight="1">
      <c r="A95" s="171" t="s">
        <v>348</v>
      </c>
      <c r="B95" s="13" t="s">
        <v>333</v>
      </c>
      <c r="C95" s="292" t="s">
        <v>5</v>
      </c>
      <c r="D95" s="295">
        <v>1429.12</v>
      </c>
      <c r="E95" s="183">
        <v>0.04947</v>
      </c>
      <c r="F95" s="616"/>
      <c r="G95" s="115">
        <f>E95*D95</f>
        <v>70.69856639999999</v>
      </c>
      <c r="H95" s="341"/>
      <c r="I95" s="301"/>
      <c r="J95" s="524"/>
    </row>
    <row r="96" spans="1:10" ht="22.5" customHeight="1">
      <c r="A96" s="2" t="s">
        <v>349</v>
      </c>
      <c r="B96" s="13" t="s">
        <v>334</v>
      </c>
      <c r="C96" s="293"/>
      <c r="D96" s="296"/>
      <c r="E96" s="183">
        <v>0.03973</v>
      </c>
      <c r="F96" s="616"/>
      <c r="G96" s="115">
        <f>E96*D95</f>
        <v>56.7789376</v>
      </c>
      <c r="H96" s="341"/>
      <c r="I96" s="301"/>
      <c r="J96" s="524"/>
    </row>
    <row r="97" spans="1:10" ht="22.5" customHeight="1">
      <c r="A97" s="170" t="s">
        <v>350</v>
      </c>
      <c r="B97" s="164" t="s">
        <v>335</v>
      </c>
      <c r="C97" s="293"/>
      <c r="D97" s="296"/>
      <c r="E97" s="218">
        <v>0.03973</v>
      </c>
      <c r="F97" s="616"/>
      <c r="G97" s="216">
        <f>E97*D95</f>
        <v>56.7789376</v>
      </c>
      <c r="H97" s="341"/>
      <c r="I97" s="301"/>
      <c r="J97" s="524"/>
    </row>
    <row r="98" spans="1:10" ht="30" customHeight="1">
      <c r="A98" s="114" t="s">
        <v>244</v>
      </c>
      <c r="B98" s="199" t="s">
        <v>338</v>
      </c>
      <c r="C98" s="293"/>
      <c r="D98" s="296"/>
      <c r="E98" s="183"/>
      <c r="F98" s="616"/>
      <c r="G98" s="115"/>
      <c r="H98" s="341"/>
      <c r="I98" s="301"/>
      <c r="J98" s="524"/>
    </row>
    <row r="99" spans="1:10" ht="22.5" customHeight="1">
      <c r="A99" s="2" t="s">
        <v>353</v>
      </c>
      <c r="B99" s="13" t="s">
        <v>333</v>
      </c>
      <c r="C99" s="293"/>
      <c r="D99" s="296"/>
      <c r="E99" s="217">
        <v>0.02</v>
      </c>
      <c r="F99" s="616"/>
      <c r="G99" s="115">
        <f>E99*D95</f>
        <v>28.5824</v>
      </c>
      <c r="H99" s="341"/>
      <c r="I99" s="301"/>
      <c r="J99" s="524"/>
    </row>
    <row r="100" spans="1:10" ht="22.5" customHeight="1">
      <c r="A100" s="2" t="s">
        <v>354</v>
      </c>
      <c r="B100" s="13" t="s">
        <v>334</v>
      </c>
      <c r="C100" s="293"/>
      <c r="D100" s="293" t="s">
        <v>39</v>
      </c>
      <c r="E100" s="183">
        <v>0.0169</v>
      </c>
      <c r="F100" s="616"/>
      <c r="G100" s="115">
        <f>E100*D95</f>
        <v>24.152127999999994</v>
      </c>
      <c r="H100" s="341"/>
      <c r="I100" s="301"/>
      <c r="J100" s="524"/>
    </row>
    <row r="101" spans="1:10" ht="33.75" customHeight="1" thickBot="1">
      <c r="A101" s="18" t="s">
        <v>355</v>
      </c>
      <c r="B101" s="29" t="s">
        <v>343</v>
      </c>
      <c r="C101" s="294"/>
      <c r="D101" s="294"/>
      <c r="E101" s="72">
        <v>0.0184</v>
      </c>
      <c r="F101" s="617"/>
      <c r="G101" s="158">
        <f>E101*D95</f>
        <v>26.295807999999997</v>
      </c>
      <c r="H101" s="342"/>
      <c r="I101" s="315"/>
      <c r="J101" s="525"/>
    </row>
    <row r="102" spans="1:10" ht="44.25" customHeight="1">
      <c r="A102" s="601" t="s">
        <v>431</v>
      </c>
      <c r="B102" s="602"/>
      <c r="C102" s="602"/>
      <c r="D102" s="603"/>
      <c r="E102" s="178" t="s">
        <v>197</v>
      </c>
      <c r="F102" s="214" t="s">
        <v>61</v>
      </c>
      <c r="G102" s="318" t="s">
        <v>207</v>
      </c>
      <c r="H102" s="319"/>
      <c r="I102" s="248" t="s">
        <v>403</v>
      </c>
      <c r="J102" s="215" t="s">
        <v>73</v>
      </c>
    </row>
    <row r="103" spans="1:12" ht="77.25" customHeight="1">
      <c r="A103" s="190">
        <v>1</v>
      </c>
      <c r="B103" s="191" t="s">
        <v>115</v>
      </c>
      <c r="C103" s="292" t="s">
        <v>7</v>
      </c>
      <c r="D103" s="349">
        <f>K104</f>
        <v>111.144784</v>
      </c>
      <c r="E103" s="13">
        <v>3.17</v>
      </c>
      <c r="F103" s="151">
        <f>E103*D103</f>
        <v>352.32896528</v>
      </c>
      <c r="G103" s="318"/>
      <c r="H103" s="319"/>
      <c r="I103" s="312" t="s">
        <v>432</v>
      </c>
      <c r="J103" s="297" t="s">
        <v>305</v>
      </c>
      <c r="L103" s="90"/>
    </row>
    <row r="104" spans="1:13" ht="77.25" customHeight="1">
      <c r="A104" s="2" t="s">
        <v>21</v>
      </c>
      <c r="B104" s="172" t="s">
        <v>116</v>
      </c>
      <c r="C104" s="293"/>
      <c r="D104" s="350"/>
      <c r="E104" s="13">
        <v>3.22</v>
      </c>
      <c r="F104" s="151">
        <f>E104*D103</f>
        <v>357.88620448</v>
      </c>
      <c r="G104" s="318"/>
      <c r="H104" s="319"/>
      <c r="I104" s="313"/>
      <c r="J104" s="298"/>
      <c r="K104" s="246">
        <f>L104*0.059844+M104</f>
        <v>111.144784</v>
      </c>
      <c r="L104" s="247">
        <v>1636</v>
      </c>
      <c r="M104" s="247">
        <v>13.24</v>
      </c>
    </row>
    <row r="105" spans="1:10" ht="77.25" customHeight="1">
      <c r="A105" s="2" t="s">
        <v>18</v>
      </c>
      <c r="B105" s="172" t="s">
        <v>117</v>
      </c>
      <c r="C105" s="339"/>
      <c r="D105" s="589"/>
      <c r="E105" s="13">
        <v>3.28</v>
      </c>
      <c r="F105" s="151">
        <f>E105*D103</f>
        <v>364.55489151999996</v>
      </c>
      <c r="G105" s="325"/>
      <c r="H105" s="326"/>
      <c r="I105" s="590"/>
      <c r="J105" s="327"/>
    </row>
    <row r="106" spans="1:10" ht="65.25" customHeight="1">
      <c r="A106" s="2" t="s">
        <v>23</v>
      </c>
      <c r="B106" s="172" t="s">
        <v>118</v>
      </c>
      <c r="C106" s="292" t="s">
        <v>7</v>
      </c>
      <c r="D106" s="349">
        <f>D103</f>
        <v>111.144784</v>
      </c>
      <c r="E106" s="13">
        <v>1.68</v>
      </c>
      <c r="F106" s="151">
        <f>E106*D103</f>
        <v>186.72323712</v>
      </c>
      <c r="G106" s="316" t="s">
        <v>207</v>
      </c>
      <c r="H106" s="317"/>
      <c r="I106" s="300" t="s">
        <v>433</v>
      </c>
      <c r="J106" s="297" t="s">
        <v>305</v>
      </c>
    </row>
    <row r="107" spans="1:10" ht="63.75" customHeight="1">
      <c r="A107" s="2" t="s">
        <v>19</v>
      </c>
      <c r="B107" s="207" t="s">
        <v>119</v>
      </c>
      <c r="C107" s="293"/>
      <c r="D107" s="350"/>
      <c r="E107" s="13">
        <v>2.62</v>
      </c>
      <c r="F107" s="151">
        <f>E107*D103</f>
        <v>291.19933408</v>
      </c>
      <c r="G107" s="318"/>
      <c r="H107" s="319"/>
      <c r="I107" s="301"/>
      <c r="J107" s="298"/>
    </row>
    <row r="108" spans="1:10" ht="72.75" customHeight="1">
      <c r="A108" s="2" t="s">
        <v>204</v>
      </c>
      <c r="B108" s="207" t="s">
        <v>89</v>
      </c>
      <c r="C108" s="293"/>
      <c r="D108" s="350"/>
      <c r="E108" s="14">
        <v>1.9</v>
      </c>
      <c r="F108" s="152">
        <f>E108*D103</f>
        <v>211.1750896</v>
      </c>
      <c r="G108" s="318"/>
      <c r="H108" s="319"/>
      <c r="I108" s="301"/>
      <c r="J108" s="298"/>
    </row>
    <row r="109" spans="1:10" ht="65.25" customHeight="1">
      <c r="A109" s="2" t="s">
        <v>90</v>
      </c>
      <c r="B109" s="207" t="s">
        <v>120</v>
      </c>
      <c r="C109" s="293"/>
      <c r="D109" s="589"/>
      <c r="E109" s="13">
        <v>1.23</v>
      </c>
      <c r="F109" s="151">
        <f>E109*D103</f>
        <v>136.70808432</v>
      </c>
      <c r="G109" s="318"/>
      <c r="H109" s="319"/>
      <c r="I109" s="301"/>
      <c r="J109" s="298"/>
    </row>
    <row r="110" spans="1:10" ht="77.25" customHeight="1" thickBot="1">
      <c r="A110" s="18" t="s">
        <v>91</v>
      </c>
      <c r="B110" s="179" t="s">
        <v>121</v>
      </c>
      <c r="C110" s="294"/>
      <c r="D110" s="165" t="s">
        <v>39</v>
      </c>
      <c r="E110" s="22">
        <v>2.15</v>
      </c>
      <c r="F110" s="153">
        <f>E110*D103</f>
        <v>238.9612856</v>
      </c>
      <c r="G110" s="320"/>
      <c r="H110" s="321"/>
      <c r="I110" s="315"/>
      <c r="J110" s="299"/>
    </row>
    <row r="111" spans="1:10" ht="47.25" customHeight="1">
      <c r="A111" s="351" t="s">
        <v>71</v>
      </c>
      <c r="B111" s="352"/>
      <c r="C111" s="352"/>
      <c r="D111" s="353"/>
      <c r="E111" s="209" t="s">
        <v>197</v>
      </c>
      <c r="F111" s="11" t="s">
        <v>61</v>
      </c>
      <c r="G111" s="306" t="s">
        <v>207</v>
      </c>
      <c r="H111" s="307"/>
      <c r="I111" s="271" t="s">
        <v>403</v>
      </c>
      <c r="J111" s="12" t="s">
        <v>73</v>
      </c>
    </row>
    <row r="112" spans="1:10" ht="76.5" customHeight="1">
      <c r="A112" s="190">
        <v>1</v>
      </c>
      <c r="B112" s="191" t="s">
        <v>115</v>
      </c>
      <c r="C112" s="292" t="s">
        <v>7</v>
      </c>
      <c r="D112" s="295">
        <v>10.1</v>
      </c>
      <c r="E112" s="13">
        <v>4.18</v>
      </c>
      <c r="F112" s="151">
        <f>E112*D112</f>
        <v>42.217999999999996</v>
      </c>
      <c r="G112" s="308"/>
      <c r="H112" s="309"/>
      <c r="I112" s="300" t="s">
        <v>417</v>
      </c>
      <c r="J112" s="297" t="s">
        <v>299</v>
      </c>
    </row>
    <row r="113" spans="1:10" ht="78" customHeight="1">
      <c r="A113" s="2" t="s">
        <v>21</v>
      </c>
      <c r="B113" s="207" t="s">
        <v>116</v>
      </c>
      <c r="C113" s="293"/>
      <c r="D113" s="296"/>
      <c r="E113" s="14">
        <v>4.32</v>
      </c>
      <c r="F113" s="152">
        <f>E113*D112</f>
        <v>43.632</v>
      </c>
      <c r="G113" s="308"/>
      <c r="H113" s="309"/>
      <c r="I113" s="301"/>
      <c r="J113" s="298"/>
    </row>
    <row r="114" spans="1:10" ht="77.25" customHeight="1">
      <c r="A114" s="2" t="s">
        <v>18</v>
      </c>
      <c r="B114" s="172" t="s">
        <v>117</v>
      </c>
      <c r="C114" s="293"/>
      <c r="D114" s="296"/>
      <c r="E114" s="183">
        <v>4.27</v>
      </c>
      <c r="F114" s="152">
        <f>E114*D112</f>
        <v>43.126999999999995</v>
      </c>
      <c r="G114" s="308"/>
      <c r="H114" s="309"/>
      <c r="I114" s="301"/>
      <c r="J114" s="298"/>
    </row>
    <row r="115" spans="1:10" ht="65.25" customHeight="1">
      <c r="A115" s="2" t="s">
        <v>23</v>
      </c>
      <c r="B115" s="172" t="s">
        <v>118</v>
      </c>
      <c r="C115" s="293"/>
      <c r="D115" s="296"/>
      <c r="E115" s="183">
        <v>2.98</v>
      </c>
      <c r="F115" s="152">
        <f>E115*D112</f>
        <v>30.098</v>
      </c>
      <c r="G115" s="308"/>
      <c r="H115" s="309"/>
      <c r="I115" s="301"/>
      <c r="J115" s="298"/>
    </row>
    <row r="116" spans="1:10" ht="64.5" customHeight="1">
      <c r="A116" s="2" t="s">
        <v>19</v>
      </c>
      <c r="B116" s="172" t="s">
        <v>119</v>
      </c>
      <c r="C116" s="339"/>
      <c r="D116" s="16" t="s">
        <v>8</v>
      </c>
      <c r="E116" s="13">
        <v>3.74</v>
      </c>
      <c r="F116" s="152">
        <f>E116*D112</f>
        <v>37.774</v>
      </c>
      <c r="G116" s="536"/>
      <c r="H116" s="538"/>
      <c r="I116" s="302"/>
      <c r="J116" s="327"/>
    </row>
    <row r="117" spans="1:10" ht="87.75" customHeight="1">
      <c r="A117" s="2" t="s">
        <v>92</v>
      </c>
      <c r="B117" s="207" t="s">
        <v>122</v>
      </c>
      <c r="C117" s="292" t="s">
        <v>7</v>
      </c>
      <c r="D117" s="295">
        <f>D112</f>
        <v>10.1</v>
      </c>
      <c r="E117" s="183">
        <v>7.36</v>
      </c>
      <c r="F117" s="151">
        <f>E117*D112</f>
        <v>74.336</v>
      </c>
      <c r="G117" s="316" t="s">
        <v>207</v>
      </c>
      <c r="H117" s="317"/>
      <c r="I117" s="300" t="s">
        <v>418</v>
      </c>
      <c r="J117" s="297" t="s">
        <v>306</v>
      </c>
    </row>
    <row r="118" spans="1:10" ht="76.5" customHeight="1">
      <c r="A118" s="2" t="s">
        <v>93</v>
      </c>
      <c r="B118" s="172" t="s">
        <v>123</v>
      </c>
      <c r="C118" s="293"/>
      <c r="D118" s="296"/>
      <c r="E118" s="174">
        <v>7.46</v>
      </c>
      <c r="F118" s="151">
        <f>E118*D112</f>
        <v>75.346</v>
      </c>
      <c r="G118" s="318"/>
      <c r="H118" s="319"/>
      <c r="I118" s="301"/>
      <c r="J118" s="298"/>
    </row>
    <row r="119" spans="1:10" ht="76.5" customHeight="1">
      <c r="A119" s="2" t="s">
        <v>94</v>
      </c>
      <c r="B119" s="172" t="s">
        <v>124</v>
      </c>
      <c r="C119" s="293"/>
      <c r="D119" s="296"/>
      <c r="E119" s="174">
        <v>7.56</v>
      </c>
      <c r="F119" s="151">
        <f>E119*D112</f>
        <v>76.356</v>
      </c>
      <c r="G119" s="318"/>
      <c r="H119" s="319"/>
      <c r="I119" s="301"/>
      <c r="J119" s="298"/>
    </row>
    <row r="120" spans="1:10" ht="75" customHeight="1">
      <c r="A120" s="2" t="s">
        <v>95</v>
      </c>
      <c r="B120" s="207" t="s">
        <v>125</v>
      </c>
      <c r="C120" s="293"/>
      <c r="D120" s="296"/>
      <c r="E120" s="174">
        <v>7.16</v>
      </c>
      <c r="F120" s="151">
        <f>E120*D112</f>
        <v>72.316</v>
      </c>
      <c r="G120" s="318"/>
      <c r="H120" s="319"/>
      <c r="I120" s="301"/>
      <c r="J120" s="298"/>
    </row>
    <row r="121" spans="1:10" ht="67.5" customHeight="1">
      <c r="A121" s="2" t="s">
        <v>96</v>
      </c>
      <c r="B121" s="172" t="s">
        <v>126</v>
      </c>
      <c r="C121" s="293"/>
      <c r="D121" s="296"/>
      <c r="E121" s="174">
        <v>6.36</v>
      </c>
      <c r="F121" s="151">
        <f>E121*D112</f>
        <v>64.236</v>
      </c>
      <c r="G121" s="318"/>
      <c r="H121" s="319"/>
      <c r="I121" s="301"/>
      <c r="J121" s="298"/>
    </row>
    <row r="122" spans="1:10" ht="54.75" customHeight="1">
      <c r="A122" s="2" t="s">
        <v>97</v>
      </c>
      <c r="B122" s="172" t="s">
        <v>98</v>
      </c>
      <c r="C122" s="293"/>
      <c r="D122" s="296"/>
      <c r="E122" s="174">
        <v>3.86</v>
      </c>
      <c r="F122" s="151">
        <f>E122*D112</f>
        <v>38.986</v>
      </c>
      <c r="G122" s="318"/>
      <c r="H122" s="319"/>
      <c r="I122" s="301"/>
      <c r="J122" s="298"/>
    </row>
    <row r="123" spans="1:10" ht="66" customHeight="1">
      <c r="A123" s="2" t="s">
        <v>99</v>
      </c>
      <c r="B123" s="207" t="s">
        <v>127</v>
      </c>
      <c r="C123" s="293"/>
      <c r="D123" s="296"/>
      <c r="E123" s="174">
        <v>3.15</v>
      </c>
      <c r="F123" s="151">
        <f>E123*D112</f>
        <v>31.814999999999998</v>
      </c>
      <c r="G123" s="318"/>
      <c r="H123" s="319"/>
      <c r="I123" s="301"/>
      <c r="J123" s="298"/>
    </row>
    <row r="124" spans="1:10" ht="77.25" customHeight="1">
      <c r="A124" s="170" t="s">
        <v>100</v>
      </c>
      <c r="B124" s="172" t="s">
        <v>101</v>
      </c>
      <c r="C124" s="293"/>
      <c r="D124" s="296"/>
      <c r="E124" s="174">
        <v>5.02</v>
      </c>
      <c r="F124" s="151">
        <f>E124*D112</f>
        <v>50.70199999999999</v>
      </c>
      <c r="G124" s="318"/>
      <c r="H124" s="319"/>
      <c r="I124" s="301"/>
      <c r="J124" s="298"/>
    </row>
    <row r="125" spans="1:10" ht="64.5" customHeight="1">
      <c r="A125" s="170" t="s">
        <v>102</v>
      </c>
      <c r="B125" s="172" t="s">
        <v>128</v>
      </c>
      <c r="C125" s="293"/>
      <c r="D125" s="296"/>
      <c r="E125" s="174">
        <v>1.72</v>
      </c>
      <c r="F125" s="151">
        <f>E125*D112</f>
        <v>17.372</v>
      </c>
      <c r="G125" s="318"/>
      <c r="H125" s="319"/>
      <c r="I125" s="301"/>
      <c r="J125" s="298"/>
    </row>
    <row r="126" spans="1:10" ht="26.25" customHeight="1">
      <c r="A126" s="170" t="s">
        <v>103</v>
      </c>
      <c r="B126" s="172" t="s">
        <v>104</v>
      </c>
      <c r="C126" s="293"/>
      <c r="D126" s="296"/>
      <c r="E126" s="174">
        <v>0.76</v>
      </c>
      <c r="F126" s="151">
        <f>E126*D112</f>
        <v>7.676</v>
      </c>
      <c r="G126" s="318"/>
      <c r="H126" s="319"/>
      <c r="I126" s="301"/>
      <c r="J126" s="298"/>
    </row>
    <row r="127" spans="1:10" ht="65.25" customHeight="1">
      <c r="A127" s="2" t="s">
        <v>88</v>
      </c>
      <c r="B127" s="207" t="s">
        <v>89</v>
      </c>
      <c r="C127" s="339"/>
      <c r="D127" s="16" t="s">
        <v>8</v>
      </c>
      <c r="E127" s="14">
        <v>2.98</v>
      </c>
      <c r="F127" s="151">
        <f>E127*D112</f>
        <v>30.098</v>
      </c>
      <c r="G127" s="325"/>
      <c r="H127" s="326"/>
      <c r="I127" s="302"/>
      <c r="J127" s="327"/>
    </row>
    <row r="128" spans="1:10" ht="66" customHeight="1">
      <c r="A128" s="2" t="s">
        <v>90</v>
      </c>
      <c r="B128" s="207" t="s">
        <v>120</v>
      </c>
      <c r="C128" s="292" t="s">
        <v>7</v>
      </c>
      <c r="D128" s="295">
        <f>D112</f>
        <v>10.1</v>
      </c>
      <c r="E128" s="14">
        <v>2.62</v>
      </c>
      <c r="F128" s="151">
        <f>E128*D112</f>
        <v>26.462</v>
      </c>
      <c r="G128" s="316" t="s">
        <v>207</v>
      </c>
      <c r="H128" s="317"/>
      <c r="I128" s="300" t="s">
        <v>419</v>
      </c>
      <c r="J128" s="297" t="s">
        <v>306</v>
      </c>
    </row>
    <row r="129" spans="1:10" ht="66.75" customHeight="1">
      <c r="A129" s="170" t="s">
        <v>105</v>
      </c>
      <c r="B129" s="172" t="s">
        <v>129</v>
      </c>
      <c r="C129" s="293"/>
      <c r="D129" s="296"/>
      <c r="E129" s="14">
        <v>3.86</v>
      </c>
      <c r="F129" s="151">
        <f>E129*D112</f>
        <v>38.986</v>
      </c>
      <c r="G129" s="318"/>
      <c r="H129" s="319"/>
      <c r="I129" s="301"/>
      <c r="J129" s="298"/>
    </row>
    <row r="130" spans="1:10" ht="67.5" customHeight="1">
      <c r="A130" s="170" t="s">
        <v>106</v>
      </c>
      <c r="B130" s="172" t="s">
        <v>130</v>
      </c>
      <c r="C130" s="293"/>
      <c r="D130" s="296"/>
      <c r="E130" s="14">
        <v>3.1</v>
      </c>
      <c r="F130" s="151">
        <f>E130*D112</f>
        <v>31.31</v>
      </c>
      <c r="G130" s="318"/>
      <c r="H130" s="319"/>
      <c r="I130" s="301"/>
      <c r="J130" s="298"/>
    </row>
    <row r="131" spans="1:10" ht="66.75" customHeight="1">
      <c r="A131" s="170" t="s">
        <v>107</v>
      </c>
      <c r="B131" s="172" t="s">
        <v>131</v>
      </c>
      <c r="C131" s="293"/>
      <c r="D131" s="296"/>
      <c r="E131" s="14">
        <v>1.01</v>
      </c>
      <c r="F131" s="151">
        <f>E131*D112</f>
        <v>10.201</v>
      </c>
      <c r="G131" s="318"/>
      <c r="H131" s="319"/>
      <c r="I131" s="301"/>
      <c r="J131" s="298"/>
    </row>
    <row r="132" spans="1:10" ht="80.25" customHeight="1" thickBot="1">
      <c r="A132" s="18" t="s">
        <v>91</v>
      </c>
      <c r="B132" s="179" t="s">
        <v>121</v>
      </c>
      <c r="C132" s="294"/>
      <c r="D132" s="165" t="s">
        <v>8</v>
      </c>
      <c r="E132" s="22">
        <v>3.44</v>
      </c>
      <c r="F132" s="153">
        <f>E132*D112</f>
        <v>34.744</v>
      </c>
      <c r="G132" s="320"/>
      <c r="H132" s="321"/>
      <c r="I132" s="315"/>
      <c r="J132" s="299"/>
    </row>
    <row r="133" spans="1:10" ht="51.75" customHeight="1">
      <c r="A133" s="351" t="s">
        <v>72</v>
      </c>
      <c r="B133" s="352"/>
      <c r="C133" s="352"/>
      <c r="D133" s="353"/>
      <c r="E133" s="38" t="s">
        <v>6</v>
      </c>
      <c r="F133" s="11" t="s">
        <v>61</v>
      </c>
      <c r="G133" s="335" t="s">
        <v>207</v>
      </c>
      <c r="H133" s="336"/>
      <c r="I133" s="271" t="s">
        <v>403</v>
      </c>
      <c r="J133" s="12" t="s">
        <v>73</v>
      </c>
    </row>
    <row r="134" spans="1:10" ht="76.5" customHeight="1">
      <c r="A134" s="3">
        <v>1</v>
      </c>
      <c r="B134" s="129" t="s">
        <v>115</v>
      </c>
      <c r="C134" s="292" t="s">
        <v>7</v>
      </c>
      <c r="D134" s="295">
        <v>26.45</v>
      </c>
      <c r="E134" s="141">
        <v>7.35</v>
      </c>
      <c r="F134" s="151">
        <f>E134*D134</f>
        <v>194.4075</v>
      </c>
      <c r="G134" s="318"/>
      <c r="H134" s="319"/>
      <c r="I134" s="300" t="s">
        <v>420</v>
      </c>
      <c r="J134" s="297" t="s">
        <v>307</v>
      </c>
    </row>
    <row r="135" spans="1:10" ht="77.25" customHeight="1">
      <c r="A135" s="2" t="s">
        <v>21</v>
      </c>
      <c r="B135" s="129" t="s">
        <v>116</v>
      </c>
      <c r="C135" s="293"/>
      <c r="D135" s="296"/>
      <c r="E135" s="60">
        <v>7.54</v>
      </c>
      <c r="F135" s="151">
        <f>E135*D134</f>
        <v>199.433</v>
      </c>
      <c r="G135" s="318"/>
      <c r="H135" s="319"/>
      <c r="I135" s="301"/>
      <c r="J135" s="298"/>
    </row>
    <row r="136" spans="1:10" ht="76.5">
      <c r="A136" s="2" t="s">
        <v>18</v>
      </c>
      <c r="B136" s="129" t="s">
        <v>117</v>
      </c>
      <c r="C136" s="293"/>
      <c r="D136" s="296"/>
      <c r="E136" s="145">
        <v>7.55</v>
      </c>
      <c r="F136" s="151">
        <f>E136*D134</f>
        <v>199.6975</v>
      </c>
      <c r="G136" s="318"/>
      <c r="H136" s="319"/>
      <c r="I136" s="301"/>
      <c r="J136" s="298"/>
    </row>
    <row r="137" spans="1:10" ht="63.75" customHeight="1">
      <c r="A137" s="2" t="s">
        <v>23</v>
      </c>
      <c r="B137" s="129" t="s">
        <v>118</v>
      </c>
      <c r="C137" s="293"/>
      <c r="D137" s="296"/>
      <c r="E137" s="145">
        <v>4.66</v>
      </c>
      <c r="F137" s="151">
        <f>E137*D134</f>
        <v>123.257</v>
      </c>
      <c r="G137" s="318"/>
      <c r="H137" s="319"/>
      <c r="I137" s="301"/>
      <c r="J137" s="298"/>
    </row>
    <row r="138" spans="1:10" ht="63.75" customHeight="1">
      <c r="A138" s="2" t="s">
        <v>19</v>
      </c>
      <c r="B138" s="129" t="s">
        <v>119</v>
      </c>
      <c r="C138" s="339"/>
      <c r="D138" s="120" t="s">
        <v>8</v>
      </c>
      <c r="E138" s="143">
        <v>6.36</v>
      </c>
      <c r="F138" s="151">
        <f>E138*D134</f>
        <v>168.222</v>
      </c>
      <c r="G138" s="325"/>
      <c r="H138" s="326"/>
      <c r="I138" s="302"/>
      <c r="J138" s="327"/>
    </row>
    <row r="139" spans="1:10" ht="86.25" customHeight="1">
      <c r="A139" s="2" t="s">
        <v>92</v>
      </c>
      <c r="B139" s="129" t="s">
        <v>122</v>
      </c>
      <c r="C139" s="292" t="s">
        <v>7</v>
      </c>
      <c r="D139" s="587">
        <f>D134</f>
        <v>26.45</v>
      </c>
      <c r="E139" s="145">
        <v>7.36</v>
      </c>
      <c r="F139" s="151">
        <f>E139*D134</f>
        <v>194.672</v>
      </c>
      <c r="G139" s="316" t="s">
        <v>207</v>
      </c>
      <c r="H139" s="317"/>
      <c r="I139" s="300" t="s">
        <v>421</v>
      </c>
      <c r="J139" s="297" t="s">
        <v>307</v>
      </c>
    </row>
    <row r="140" spans="1:10" ht="79.5" customHeight="1">
      <c r="A140" s="2" t="s">
        <v>93</v>
      </c>
      <c r="B140" s="129" t="s">
        <v>123</v>
      </c>
      <c r="C140" s="293"/>
      <c r="D140" s="588"/>
      <c r="E140" s="60">
        <v>7.46</v>
      </c>
      <c r="F140" s="151">
        <f>E140*D134</f>
        <v>197.317</v>
      </c>
      <c r="G140" s="318"/>
      <c r="H140" s="319"/>
      <c r="I140" s="301"/>
      <c r="J140" s="298"/>
    </row>
    <row r="141" spans="1:10" ht="76.5" customHeight="1">
      <c r="A141" s="2" t="s">
        <v>94</v>
      </c>
      <c r="B141" s="129" t="s">
        <v>124</v>
      </c>
      <c r="C141" s="293"/>
      <c r="D141" s="588"/>
      <c r="E141" s="145">
        <v>7.56</v>
      </c>
      <c r="F141" s="151">
        <f>E141*D134</f>
        <v>199.962</v>
      </c>
      <c r="G141" s="318"/>
      <c r="H141" s="319"/>
      <c r="I141" s="301"/>
      <c r="J141" s="298"/>
    </row>
    <row r="142" spans="1:10" ht="75.75" customHeight="1">
      <c r="A142" s="2" t="s">
        <v>95</v>
      </c>
      <c r="B142" s="146" t="s">
        <v>125</v>
      </c>
      <c r="C142" s="293"/>
      <c r="D142" s="588"/>
      <c r="E142" s="13">
        <v>7.16</v>
      </c>
      <c r="F142" s="151">
        <f>E142*D134</f>
        <v>189.382</v>
      </c>
      <c r="G142" s="318"/>
      <c r="H142" s="319"/>
      <c r="I142" s="301"/>
      <c r="J142" s="298"/>
    </row>
    <row r="143" spans="1:10" ht="69" customHeight="1">
      <c r="A143" s="2" t="s">
        <v>96</v>
      </c>
      <c r="B143" s="129" t="s">
        <v>126</v>
      </c>
      <c r="C143" s="293"/>
      <c r="D143" s="588"/>
      <c r="E143" s="14">
        <v>6.36</v>
      </c>
      <c r="F143" s="151">
        <f>E143*D134</f>
        <v>168.222</v>
      </c>
      <c r="G143" s="318"/>
      <c r="H143" s="319"/>
      <c r="I143" s="301"/>
      <c r="J143" s="298"/>
    </row>
    <row r="144" spans="1:10" ht="54" customHeight="1">
      <c r="A144" s="2" t="s">
        <v>97</v>
      </c>
      <c r="B144" s="129" t="s">
        <v>98</v>
      </c>
      <c r="C144" s="293"/>
      <c r="D144" s="588"/>
      <c r="E144" s="17">
        <v>3.86</v>
      </c>
      <c r="F144" s="151">
        <f>E144*D134</f>
        <v>102.097</v>
      </c>
      <c r="G144" s="318"/>
      <c r="H144" s="319"/>
      <c r="I144" s="301"/>
      <c r="J144" s="298"/>
    </row>
    <row r="145" spans="1:10" ht="65.25" customHeight="1">
      <c r="A145" s="2" t="s">
        <v>99</v>
      </c>
      <c r="B145" s="129" t="s">
        <v>127</v>
      </c>
      <c r="C145" s="293"/>
      <c r="D145" s="588"/>
      <c r="E145" s="17">
        <v>3.15</v>
      </c>
      <c r="F145" s="151">
        <f>E145*D134</f>
        <v>83.3175</v>
      </c>
      <c r="G145" s="318"/>
      <c r="H145" s="319"/>
      <c r="I145" s="301"/>
      <c r="J145" s="298"/>
    </row>
    <row r="146" spans="1:10" ht="65.25" customHeight="1">
      <c r="A146" s="128" t="s">
        <v>88</v>
      </c>
      <c r="B146" s="129" t="s">
        <v>89</v>
      </c>
      <c r="C146" s="293"/>
      <c r="D146" s="588"/>
      <c r="E146" s="138">
        <v>4.88</v>
      </c>
      <c r="F146" s="151">
        <f>E146*D134</f>
        <v>129.076</v>
      </c>
      <c r="G146" s="318"/>
      <c r="H146" s="319"/>
      <c r="I146" s="301"/>
      <c r="J146" s="298"/>
    </row>
    <row r="147" spans="1:10" ht="64.5" customHeight="1">
      <c r="A147" s="2" t="s">
        <v>90</v>
      </c>
      <c r="B147" s="129" t="s">
        <v>120</v>
      </c>
      <c r="C147" s="293"/>
      <c r="D147" s="588"/>
      <c r="E147" s="14">
        <v>3.85</v>
      </c>
      <c r="F147" s="151">
        <f>E147*D134</f>
        <v>101.8325</v>
      </c>
      <c r="G147" s="318"/>
      <c r="H147" s="319"/>
      <c r="I147" s="301"/>
      <c r="J147" s="298"/>
    </row>
    <row r="148" spans="1:10" ht="64.5" customHeight="1">
      <c r="A148" s="2" t="s">
        <v>105</v>
      </c>
      <c r="B148" s="129" t="s">
        <v>129</v>
      </c>
      <c r="C148" s="339"/>
      <c r="D148" s="120" t="s">
        <v>8</v>
      </c>
      <c r="E148" s="14">
        <v>3.86</v>
      </c>
      <c r="F148" s="151">
        <f>E148*D134</f>
        <v>102.097</v>
      </c>
      <c r="G148" s="325"/>
      <c r="H148" s="326"/>
      <c r="I148" s="302"/>
      <c r="J148" s="327"/>
    </row>
    <row r="149" spans="1:10" ht="65.25" customHeight="1" thickBot="1">
      <c r="A149" s="18" t="s">
        <v>106</v>
      </c>
      <c r="B149" s="132" t="s">
        <v>130</v>
      </c>
      <c r="C149" s="29" t="s">
        <v>7</v>
      </c>
      <c r="D149" s="29" t="s">
        <v>465</v>
      </c>
      <c r="E149" s="150">
        <v>3.1</v>
      </c>
      <c r="F149" s="154">
        <f>E149*D134</f>
        <v>81.995</v>
      </c>
      <c r="G149" s="66"/>
      <c r="H149" s="67"/>
      <c r="I149" s="69"/>
      <c r="J149" s="68"/>
    </row>
    <row r="150" spans="1:11" ht="30.75" customHeight="1">
      <c r="A150" s="351" t="s">
        <v>9</v>
      </c>
      <c r="B150" s="352"/>
      <c r="C150" s="353"/>
      <c r="D150" s="504">
        <f>Ангарск!D192</f>
        <v>27.16</v>
      </c>
      <c r="E150" s="600" t="s">
        <v>144</v>
      </c>
      <c r="F150" s="19" t="s">
        <v>35</v>
      </c>
      <c r="G150" s="335" t="s">
        <v>24</v>
      </c>
      <c r="H150" s="336"/>
      <c r="I150" s="270" t="str">
        <f>Ангарск!I192</f>
        <v>с 01.07.2022 </v>
      </c>
      <c r="J150" s="12" t="s">
        <v>51</v>
      </c>
      <c r="K150" s="110"/>
    </row>
    <row r="151" spans="1:10" ht="31.5" customHeight="1">
      <c r="A151" s="286">
        <v>1</v>
      </c>
      <c r="B151" s="289" t="s">
        <v>11</v>
      </c>
      <c r="C151" s="316" t="s">
        <v>151</v>
      </c>
      <c r="D151" s="296"/>
      <c r="E151" s="339"/>
      <c r="F151" s="295">
        <f>D150*5.4</f>
        <v>146.66400000000002</v>
      </c>
      <c r="G151" s="318"/>
      <c r="H151" s="319"/>
      <c r="I151" s="312" t="str">
        <f>Ангарск!I193</f>
        <v>Приказ службы по тарифам Иркутской области                                          от 20.12.2021 № 79-435-спр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51" s="604" t="s">
        <v>278</v>
      </c>
    </row>
    <row r="152" spans="1:10" ht="135" customHeight="1">
      <c r="A152" s="287"/>
      <c r="B152" s="290"/>
      <c r="C152" s="318"/>
      <c r="D152" s="296"/>
      <c r="E152" s="566" t="s">
        <v>59</v>
      </c>
      <c r="F152" s="296"/>
      <c r="G152" s="318"/>
      <c r="H152" s="319"/>
      <c r="I152" s="313"/>
      <c r="J152" s="605"/>
    </row>
    <row r="153" spans="1:10" ht="30" customHeight="1">
      <c r="A153" s="287"/>
      <c r="B153" s="290"/>
      <c r="C153" s="318"/>
      <c r="D153" s="296"/>
      <c r="E153" s="567"/>
      <c r="F153" s="296"/>
      <c r="G153" s="318"/>
      <c r="H153" s="319"/>
      <c r="I153" s="313"/>
      <c r="J153" s="605"/>
    </row>
    <row r="154" spans="1:14" ht="56.25" customHeight="1" thickBot="1">
      <c r="A154" s="288"/>
      <c r="B154" s="291"/>
      <c r="C154" s="294"/>
      <c r="D154" s="134" t="s">
        <v>58</v>
      </c>
      <c r="E154" s="568"/>
      <c r="F154" s="25" t="s">
        <v>150</v>
      </c>
      <c r="G154" s="320"/>
      <c r="H154" s="321"/>
      <c r="I154" s="314"/>
      <c r="J154" s="606"/>
      <c r="N154" s="45"/>
    </row>
    <row r="155" spans="1:10" ht="49.5" customHeight="1">
      <c r="A155" s="351" t="s">
        <v>12</v>
      </c>
      <c r="B155" s="352"/>
      <c r="C155" s="353"/>
      <c r="D155" s="19"/>
      <c r="E155" s="19" t="s">
        <v>198</v>
      </c>
      <c r="F155" s="20" t="s">
        <v>61</v>
      </c>
      <c r="G155" s="306" t="s">
        <v>207</v>
      </c>
      <c r="H155" s="307"/>
      <c r="I155" s="270" t="s">
        <v>403</v>
      </c>
      <c r="J155" s="12" t="s">
        <v>49</v>
      </c>
    </row>
    <row r="156" spans="1:10" ht="156" customHeight="1" thickBot="1">
      <c r="A156" s="6">
        <v>1</v>
      </c>
      <c r="B156" s="36" t="s">
        <v>15</v>
      </c>
      <c r="C156" s="29" t="s">
        <v>14</v>
      </c>
      <c r="D156" s="78" t="s">
        <v>466</v>
      </c>
      <c r="E156" s="30" t="s">
        <v>152</v>
      </c>
      <c r="F156" s="148" t="s">
        <v>152</v>
      </c>
      <c r="G156" s="310"/>
      <c r="H156" s="311"/>
      <c r="I156" s="37" t="s">
        <v>467</v>
      </c>
      <c r="J156" s="5" t="s">
        <v>382</v>
      </c>
    </row>
    <row r="157" spans="1:10" ht="27" customHeight="1">
      <c r="A157" s="351" t="s">
        <v>40</v>
      </c>
      <c r="B157" s="352"/>
      <c r="C157" s="353"/>
      <c r="D157" s="31"/>
      <c r="E157" s="32"/>
      <c r="F157" s="131"/>
      <c r="G157" s="33"/>
      <c r="H157" s="34"/>
      <c r="I157" s="277">
        <v>44562</v>
      </c>
      <c r="J157" s="35"/>
    </row>
    <row r="158" spans="1:10" ht="173.25" customHeight="1" thickBot="1">
      <c r="A158" s="6">
        <v>1</v>
      </c>
      <c r="B158" s="36" t="s">
        <v>41</v>
      </c>
      <c r="C158" s="29" t="s">
        <v>135</v>
      </c>
      <c r="D158" s="78" t="s">
        <v>313</v>
      </c>
      <c r="E158" s="37" t="s">
        <v>43</v>
      </c>
      <c r="F158" s="140" t="s">
        <v>42</v>
      </c>
      <c r="G158" s="497" t="s">
        <v>43</v>
      </c>
      <c r="H158" s="498"/>
      <c r="I158" s="30" t="s">
        <v>377</v>
      </c>
      <c r="J158" s="5"/>
    </row>
    <row r="159" spans="1:10" ht="41.25" customHeight="1">
      <c r="A159" s="351" t="s">
        <v>308</v>
      </c>
      <c r="B159" s="352"/>
      <c r="C159" s="353"/>
      <c r="D159" s="77" t="s">
        <v>310</v>
      </c>
      <c r="E159" s="98" t="s">
        <v>320</v>
      </c>
      <c r="F159" s="38" t="str">
        <f>Ангарск!F199</f>
        <v>Размер платы                          за 1 чел. в мес. </v>
      </c>
      <c r="G159" s="335" t="s">
        <v>24</v>
      </c>
      <c r="H159" s="336"/>
      <c r="I159" s="270" t="str">
        <f>Ангарск!I199</f>
        <v>с 01.07.2022</v>
      </c>
      <c r="J159" s="1" t="str">
        <f>Ангарск!J199</f>
        <v> с 17.05.2021 </v>
      </c>
    </row>
    <row r="160" spans="1:10" ht="228" customHeight="1">
      <c r="A160" s="3">
        <v>1</v>
      </c>
      <c r="B160" s="76" t="s">
        <v>309</v>
      </c>
      <c r="C160" s="13" t="s">
        <v>7</v>
      </c>
      <c r="D160" s="274" t="str">
        <f>Ангарск!D200</f>
        <v>517,13                 (с НДС)</v>
      </c>
      <c r="E160" s="222">
        <f>Ангарск!E200</f>
        <v>1.968</v>
      </c>
      <c r="F160" s="155">
        <f>Ангарск!F200</f>
        <v>84.80932</v>
      </c>
      <c r="G160" s="318"/>
      <c r="H160" s="319"/>
      <c r="I160" s="337" t="s">
        <v>468</v>
      </c>
      <c r="J160" s="219" t="str">
        <f>Ангарск!J200</f>
        <v>Приказы Министерства жилищной политики и энергетики  Иркутской области от 31.05.2021 № 58-3-мпр "Об установлении временных  нормативов накопления твердых коммунальных отходов на территории отдельных муниципальных образований Иркутской области в отношении  отдельных категорий объектов, на которых образуются отходы"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61" spans="1:10" ht="189.75" customHeight="1" thickBot="1">
      <c r="A161" s="6">
        <v>2</v>
      </c>
      <c r="B161" s="36" t="s">
        <v>311</v>
      </c>
      <c r="C161" s="29" t="s">
        <v>7</v>
      </c>
      <c r="D161" s="78" t="str">
        <f>Ангарск!D201</f>
        <v>517,13                        (с НДС)</v>
      </c>
      <c r="E161" s="99">
        <f>Ангарск!E201</f>
        <v>2.1</v>
      </c>
      <c r="F161" s="156">
        <f>Ангарск!F201</f>
        <v>90.49775</v>
      </c>
      <c r="G161" s="320"/>
      <c r="H161" s="321"/>
      <c r="I161" s="495"/>
      <c r="J161" s="82" t="str">
        <f>Ангарск!J201</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62" spans="1:10" ht="15.75">
      <c r="A162" s="375" t="s">
        <v>139</v>
      </c>
      <c r="B162" s="375"/>
      <c r="C162" s="375"/>
      <c r="D162" s="375"/>
      <c r="E162" s="375"/>
      <c r="F162" s="375"/>
      <c r="G162" s="375"/>
      <c r="H162" s="375"/>
      <c r="I162" s="375"/>
      <c r="J162" s="375"/>
    </row>
    <row r="163" spans="1:10" ht="33" customHeight="1">
      <c r="A163" s="382" t="s">
        <v>199</v>
      </c>
      <c r="B163" s="382"/>
      <c r="C163" s="382"/>
      <c r="D163" s="382"/>
      <c r="E163" s="382"/>
      <c r="F163" s="382"/>
      <c r="G163" s="382"/>
      <c r="H163" s="382"/>
      <c r="I163" s="382"/>
      <c r="J163" s="382"/>
    </row>
    <row r="164" spans="1:10" ht="48" customHeight="1">
      <c r="A164" s="382" t="s">
        <v>208</v>
      </c>
      <c r="B164" s="382"/>
      <c r="C164" s="382"/>
      <c r="D164" s="382"/>
      <c r="E164" s="382"/>
      <c r="F164" s="382"/>
      <c r="G164" s="382"/>
      <c r="H164" s="382"/>
      <c r="I164" s="382"/>
      <c r="J164" s="382"/>
    </row>
    <row r="165" spans="1:10" ht="35.25" customHeight="1">
      <c r="A165" s="382" t="s">
        <v>436</v>
      </c>
      <c r="B165" s="382"/>
      <c r="C165" s="382"/>
      <c r="D165" s="382"/>
      <c r="E165" s="382"/>
      <c r="F165" s="382"/>
      <c r="G165" s="382"/>
      <c r="H165" s="382"/>
      <c r="I165" s="382"/>
      <c r="J165" s="382"/>
    </row>
    <row r="166" spans="1:10" ht="15.75">
      <c r="A166" s="382" t="s">
        <v>200</v>
      </c>
      <c r="B166" s="382"/>
      <c r="C166" s="382"/>
      <c r="D166" s="382"/>
      <c r="E166" s="382"/>
      <c r="F166" s="382"/>
      <c r="G166" s="382"/>
      <c r="H166" s="382"/>
      <c r="I166" s="382"/>
      <c r="J166" s="382"/>
    </row>
    <row r="167" spans="1:10" ht="15.75">
      <c r="A167" s="382" t="s">
        <v>201</v>
      </c>
      <c r="B167" s="382"/>
      <c r="C167" s="382"/>
      <c r="D167" s="382"/>
      <c r="E167" s="382"/>
      <c r="F167" s="382"/>
      <c r="G167" s="382"/>
      <c r="H167" s="382"/>
      <c r="I167" s="382"/>
      <c r="J167" s="382"/>
    </row>
    <row r="168" spans="1:10" ht="15.75">
      <c r="A168" s="375" t="s">
        <v>202</v>
      </c>
      <c r="B168" s="375"/>
      <c r="C168" s="375"/>
      <c r="D168" s="375"/>
      <c r="E168" s="375"/>
      <c r="F168" s="375"/>
      <c r="G168" s="375"/>
      <c r="H168" s="375"/>
      <c r="I168" s="375"/>
      <c r="J168" s="375"/>
    </row>
    <row r="169" spans="1:10" ht="48" customHeight="1">
      <c r="A169" s="382" t="s">
        <v>203</v>
      </c>
      <c r="B169" s="382"/>
      <c r="C169" s="382"/>
      <c r="D169" s="382"/>
      <c r="E169" s="382"/>
      <c r="F169" s="382"/>
      <c r="G169" s="382"/>
      <c r="H169" s="382"/>
      <c r="I169" s="382"/>
      <c r="J169" s="382"/>
    </row>
    <row r="170" spans="1:10" ht="48.75" customHeight="1">
      <c r="A170" s="385" t="s">
        <v>318</v>
      </c>
      <c r="B170" s="385"/>
      <c r="C170" s="385"/>
      <c r="D170" s="385"/>
      <c r="E170" s="385"/>
      <c r="F170" s="385"/>
      <c r="G170" s="385"/>
      <c r="H170" s="385"/>
      <c r="I170" s="385"/>
      <c r="J170" s="385"/>
    </row>
    <row r="171" spans="1:10" ht="19.5" customHeight="1">
      <c r="A171" s="387" t="s">
        <v>60</v>
      </c>
      <c r="B171" s="387"/>
      <c r="C171" s="387"/>
      <c r="D171" s="387"/>
      <c r="E171" s="387"/>
      <c r="F171" s="95"/>
      <c r="G171" s="46"/>
      <c r="H171" s="46"/>
      <c r="I171" s="388" t="s">
        <v>16</v>
      </c>
      <c r="J171" s="388"/>
    </row>
    <row r="172" spans="1:10" ht="15.75">
      <c r="A172" s="46"/>
      <c r="B172" s="46"/>
      <c r="C172" s="46"/>
      <c r="D172" s="46"/>
      <c r="E172" s="46"/>
      <c r="F172" s="46"/>
      <c r="G172" s="46"/>
      <c r="H172" s="46"/>
      <c r="I172" s="46"/>
      <c r="J172" s="46"/>
    </row>
    <row r="173" spans="1:10" ht="15.75">
      <c r="A173" s="387"/>
      <c r="B173" s="387"/>
      <c r="C173" s="387"/>
      <c r="D173" s="387"/>
      <c r="E173" s="387"/>
      <c r="F173" s="83"/>
      <c r="G173" s="46"/>
      <c r="H173" s="46"/>
      <c r="I173" s="46"/>
      <c r="J173" s="46"/>
    </row>
  </sheetData>
  <sheetProtection/>
  <mergeCells count="199">
    <mergeCell ref="J93:J101"/>
    <mergeCell ref="F92:F101"/>
    <mergeCell ref="D95:D99"/>
    <mergeCell ref="D100:D101"/>
    <mergeCell ref="C95:C101"/>
    <mergeCell ref="J59:J62"/>
    <mergeCell ref="B78:H78"/>
    <mergeCell ref="B82:H82"/>
    <mergeCell ref="B79:H79"/>
    <mergeCell ref="B80:H80"/>
    <mergeCell ref="J50:J58"/>
    <mergeCell ref="B54:D54"/>
    <mergeCell ref="B55:D55"/>
    <mergeCell ref="B56:D56"/>
    <mergeCell ref="A1:J1"/>
    <mergeCell ref="E2:G2"/>
    <mergeCell ref="A4:J4"/>
    <mergeCell ref="B6:G6"/>
    <mergeCell ref="H6:I6"/>
    <mergeCell ref="J19:J33"/>
    <mergeCell ref="B33:C33"/>
    <mergeCell ref="A7:G7"/>
    <mergeCell ref="H7:I7"/>
    <mergeCell ref="A18:I18"/>
    <mergeCell ref="J78:J83"/>
    <mergeCell ref="B25:C28"/>
    <mergeCell ref="H19:I20"/>
    <mergeCell ref="A21:A24"/>
    <mergeCell ref="B21:C24"/>
    <mergeCell ref="D21:D24"/>
    <mergeCell ref="H21:I33"/>
    <mergeCell ref="G51:I58"/>
    <mergeCell ref="B40:C43"/>
    <mergeCell ref="B60:D60"/>
    <mergeCell ref="A19:A20"/>
    <mergeCell ref="B19:C20"/>
    <mergeCell ref="D19:D20"/>
    <mergeCell ref="E19:E20"/>
    <mergeCell ref="F19:G19"/>
    <mergeCell ref="A34:I34"/>
    <mergeCell ref="D25:D28"/>
    <mergeCell ref="A29:A32"/>
    <mergeCell ref="B29:C32"/>
    <mergeCell ref="A25:A28"/>
    <mergeCell ref="D29:D32"/>
    <mergeCell ref="A92:D92"/>
    <mergeCell ref="B81:H81"/>
    <mergeCell ref="B83:H83"/>
    <mergeCell ref="B68:I68"/>
    <mergeCell ref="B35:C35"/>
    <mergeCell ref="F35:G35"/>
    <mergeCell ref="H35:I35"/>
    <mergeCell ref="A91:J91"/>
    <mergeCell ref="A77:I77"/>
    <mergeCell ref="A40:A43"/>
    <mergeCell ref="A133:D133"/>
    <mergeCell ref="A44:A47"/>
    <mergeCell ref="B44:C47"/>
    <mergeCell ref="D44:D47"/>
    <mergeCell ref="F44:G44"/>
    <mergeCell ref="I151:I154"/>
    <mergeCell ref="A111:D111"/>
    <mergeCell ref="A102:D102"/>
    <mergeCell ref="A170:J170"/>
    <mergeCell ref="A150:C150"/>
    <mergeCell ref="J151:J154"/>
    <mergeCell ref="G150:H154"/>
    <mergeCell ref="A169:J169"/>
    <mergeCell ref="A164:J164"/>
    <mergeCell ref="A165:J165"/>
    <mergeCell ref="A166:J166"/>
    <mergeCell ref="A155:C155"/>
    <mergeCell ref="A167:J167"/>
    <mergeCell ref="G158:H158"/>
    <mergeCell ref="A162:J162"/>
    <mergeCell ref="A159:C159"/>
    <mergeCell ref="G159:H161"/>
    <mergeCell ref="I160:I161"/>
    <mergeCell ref="A151:A154"/>
    <mergeCell ref="B151:B154"/>
    <mergeCell ref="C151:C154"/>
    <mergeCell ref="G155:H156"/>
    <mergeCell ref="A157:C157"/>
    <mergeCell ref="E152:E154"/>
    <mergeCell ref="E150:E151"/>
    <mergeCell ref="D150:D153"/>
    <mergeCell ref="F151:F153"/>
    <mergeCell ref="A171:E171"/>
    <mergeCell ref="I171:J171"/>
    <mergeCell ref="A173:E173"/>
    <mergeCell ref="H11:I11"/>
    <mergeCell ref="H13:I13"/>
    <mergeCell ref="H14:I14"/>
    <mergeCell ref="H16:I16"/>
    <mergeCell ref="A163:J163"/>
    <mergeCell ref="J106:J110"/>
    <mergeCell ref="A168:J168"/>
    <mergeCell ref="J8:J17"/>
    <mergeCell ref="A17:I17"/>
    <mergeCell ref="A8:I8"/>
    <mergeCell ref="B9:G9"/>
    <mergeCell ref="H9:I9"/>
    <mergeCell ref="B11:G11"/>
    <mergeCell ref="B13:G13"/>
    <mergeCell ref="B14:G14"/>
    <mergeCell ref="B16:G16"/>
    <mergeCell ref="F45:G45"/>
    <mergeCell ref="J35:J48"/>
    <mergeCell ref="A36:A39"/>
    <mergeCell ref="B36:C39"/>
    <mergeCell ref="D36:D39"/>
    <mergeCell ref="F36:G36"/>
    <mergeCell ref="D40:D43"/>
    <mergeCell ref="F40:G40"/>
    <mergeCell ref="F41:G41"/>
    <mergeCell ref="F42:G42"/>
    <mergeCell ref="F48:G48"/>
    <mergeCell ref="B52:D52"/>
    <mergeCell ref="B53:D53"/>
    <mergeCell ref="F43:G43"/>
    <mergeCell ref="H36:I48"/>
    <mergeCell ref="F37:G37"/>
    <mergeCell ref="F38:G38"/>
    <mergeCell ref="F39:G39"/>
    <mergeCell ref="F46:G46"/>
    <mergeCell ref="F47:G47"/>
    <mergeCell ref="B48:C48"/>
    <mergeCell ref="B51:D51"/>
    <mergeCell ref="G59:I62"/>
    <mergeCell ref="A49:I49"/>
    <mergeCell ref="B50:D50"/>
    <mergeCell ref="B59:D59"/>
    <mergeCell ref="G50:I50"/>
    <mergeCell ref="B57:D57"/>
    <mergeCell ref="B58:D58"/>
    <mergeCell ref="B61:D61"/>
    <mergeCell ref="A69:A70"/>
    <mergeCell ref="A64:I64"/>
    <mergeCell ref="A65:A67"/>
    <mergeCell ref="B65:F67"/>
    <mergeCell ref="G65:G67"/>
    <mergeCell ref="H65:I65"/>
    <mergeCell ref="H66:I66"/>
    <mergeCell ref="J65:J76"/>
    <mergeCell ref="A88:J88"/>
    <mergeCell ref="E90:F90"/>
    <mergeCell ref="B69:F70"/>
    <mergeCell ref="B71:I71"/>
    <mergeCell ref="A72:A73"/>
    <mergeCell ref="B72:F73"/>
    <mergeCell ref="B74:I74"/>
    <mergeCell ref="A75:A76"/>
    <mergeCell ref="B75:F76"/>
    <mergeCell ref="C106:C110"/>
    <mergeCell ref="C103:C105"/>
    <mergeCell ref="J128:J132"/>
    <mergeCell ref="G117:H127"/>
    <mergeCell ref="I117:I127"/>
    <mergeCell ref="J117:J127"/>
    <mergeCell ref="G111:H116"/>
    <mergeCell ref="I112:I116"/>
    <mergeCell ref="J103:J105"/>
    <mergeCell ref="D103:D105"/>
    <mergeCell ref="J134:J138"/>
    <mergeCell ref="D134:D137"/>
    <mergeCell ref="C134:C138"/>
    <mergeCell ref="J112:J116"/>
    <mergeCell ref="D128:D131"/>
    <mergeCell ref="C128:C132"/>
    <mergeCell ref="D117:D126"/>
    <mergeCell ref="C117:C127"/>
    <mergeCell ref="C112:C116"/>
    <mergeCell ref="D112:D115"/>
    <mergeCell ref="G128:H132"/>
    <mergeCell ref="I128:I132"/>
    <mergeCell ref="G106:H110"/>
    <mergeCell ref="I106:I110"/>
    <mergeCell ref="D106:D109"/>
    <mergeCell ref="I103:I105"/>
    <mergeCell ref="H92:H101"/>
    <mergeCell ref="I93:I101"/>
    <mergeCell ref="C139:C148"/>
    <mergeCell ref="D139:D147"/>
    <mergeCell ref="G139:H148"/>
    <mergeCell ref="I139:I148"/>
    <mergeCell ref="G92:G94"/>
    <mergeCell ref="G102:H105"/>
    <mergeCell ref="G133:H138"/>
    <mergeCell ref="I134:I138"/>
    <mergeCell ref="B62:D62"/>
    <mergeCell ref="J139:J148"/>
    <mergeCell ref="B93:D93"/>
    <mergeCell ref="B94:D94"/>
    <mergeCell ref="H10:I10"/>
    <mergeCell ref="B12:G12"/>
    <mergeCell ref="H12:I12"/>
    <mergeCell ref="B15:G15"/>
    <mergeCell ref="H15:I15"/>
    <mergeCell ref="E92:E94"/>
  </mergeCells>
  <printOptions/>
  <pageMargins left="0.8267716535433072" right="0.2362204724409449" top="0.5118110236220472" bottom="0.35433070866141736" header="0.31496062992125984" footer="0.31496062992125984"/>
  <pageSetup fitToHeight="9" horizontalDpi="600" verticalDpi="600" orientation="landscape" paperSize="9" scale="72" r:id="rId1"/>
  <rowBreaks count="1" manualBreakCount="1">
    <brk id="33"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 Ангарска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тимофеева ив</dc:creator>
  <cp:keywords/>
  <dc:description/>
  <cp:lastModifiedBy>1</cp:lastModifiedBy>
  <cp:lastPrinted>2022-06-28T06:48:23Z</cp:lastPrinted>
  <dcterms:created xsi:type="dcterms:W3CDTF">2011-12-14T03:22:23Z</dcterms:created>
  <dcterms:modified xsi:type="dcterms:W3CDTF">2022-09-28T03:48:52Z</dcterms:modified>
  <cp:category/>
  <cp:version/>
  <cp:contentType/>
  <cp:contentStatus/>
</cp:coreProperties>
</file>